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5" windowWidth="11925" windowHeight="4845" tabRatio="846" activeTab="0"/>
  </bookViews>
  <sheets>
    <sheet name="評価項目(標準)" sheetId="1" r:id="rId1"/>
    <sheet name="届出書" sheetId="2" r:id="rId2"/>
    <sheet name="様式１" sheetId="3" r:id="rId3"/>
    <sheet name="様式２" sheetId="4" r:id="rId4"/>
    <sheet name="様式３" sheetId="5" r:id="rId5"/>
    <sheet name="様式４（対策なし）" sheetId="6" r:id="rId6"/>
  </sheets>
  <definedNames>
    <definedName name="_xlnm.Print_Area" localSheetId="1">'届出書'!$A$1:$AA$41</definedName>
    <definedName name="_xlnm.Print_Area" localSheetId="0">'評価項目(標準)'!$B$1:$M$57</definedName>
    <definedName name="_xlnm.Print_Area" localSheetId="2">'様式１'!$A$1:$L$57</definedName>
    <definedName name="_xlnm.Print_Area" localSheetId="3">'様式２'!$A$1:$BP$62</definedName>
    <definedName name="_xlnm.Print_Area" localSheetId="4">'様式３'!$A$1:$AH$36</definedName>
    <definedName name="_xlnm.Print_Area" localSheetId="5">'様式４（対策なし）'!$A$1:$CG$51</definedName>
    <definedName name="_xlnm.Print_Titles" localSheetId="0">'評価項目(標準)'!$B:$M,'評価項目(標準)'!$1:$4</definedName>
  </definedNames>
  <calcPr calcMode="manual" fullCalcOnLoad="1"/>
</workbook>
</file>

<file path=xl/sharedStrings.xml><?xml version="1.0" encoding="utf-8"?>
<sst xmlns="http://schemas.openxmlformats.org/spreadsheetml/2006/main" count="421" uniqueCount="295">
  <si>
    <t>工事成績</t>
  </si>
  <si>
    <t>有</t>
  </si>
  <si>
    <t>評価基準</t>
  </si>
  <si>
    <t>住　所</t>
  </si>
  <si>
    <t>担当者</t>
  </si>
  <si>
    <t>電話番号</t>
  </si>
  <si>
    <t>部　署</t>
  </si>
  <si>
    <t>○○本店　○○部　○○課</t>
  </si>
  <si>
    <t>○○県○○市○○</t>
  </si>
  <si>
    <t>　上記工事の技術資料を提出します。なお、地方自治法施行令（昭和22年政令第16号）</t>
  </si>
  <si>
    <t>技　術　資　料　届　出　書</t>
  </si>
  <si>
    <t>工 事 名</t>
  </si>
  <si>
    <t>無</t>
  </si>
  <si>
    <t>有</t>
  </si>
  <si>
    <t>配置予定技術者の
工事実績</t>
  </si>
  <si>
    <t>優れている</t>
  </si>
  <si>
    <t>良好である</t>
  </si>
  <si>
    <t>概ね良好である</t>
  </si>
  <si>
    <t>様式</t>
  </si>
  <si>
    <t>会社名</t>
  </si>
  <si>
    <t>氏名：</t>
  </si>
  <si>
    <t>代表者氏名</t>
  </si>
  <si>
    <t>概ね優れている</t>
  </si>
  <si>
    <t>無</t>
  </si>
  <si>
    <t>上記以外</t>
  </si>
  <si>
    <t>加算点</t>
  </si>
  <si>
    <t>加算点
満点</t>
  </si>
  <si>
    <t>社会貢献度</t>
  </si>
  <si>
    <t>小項目
配点</t>
  </si>
  <si>
    <t>大項目</t>
  </si>
  <si>
    <t>中項目</t>
  </si>
  <si>
    <t>小項目</t>
  </si>
  <si>
    <t>～</t>
  </si>
  <si>
    <t>あて</t>
  </si>
  <si>
    <t>：</t>
  </si>
  <si>
    <t>○○　○○</t>
  </si>
  <si>
    <t>＊＊＊－＊＊＊＊－＊＊＊＊</t>
  </si>
  <si>
    <t>災害協定の評価</t>
  </si>
  <si>
    <t>実績（認証取得）なし</t>
  </si>
  <si>
    <t>配点</t>
  </si>
  <si>
    <t>基準</t>
  </si>
  <si>
    <t>評価基準</t>
  </si>
  <si>
    <t>【記入上の注意】</t>
  </si>
  <si>
    <t>自己
加算点</t>
  </si>
  <si>
    <t>各評価項目の
自己評価</t>
  </si>
  <si>
    <t>配置予定技術者のCPD（継続学習制度）取組実績</t>
  </si>
  <si>
    <t>換算後の単位数の合計が推奨単位以上</t>
  </si>
  <si>
    <t>換算後の単位数の合計が推奨単位の1/2以上</t>
  </si>
  <si>
    <t>合計</t>
  </si>
  <si>
    <t>注2：</t>
  </si>
  <si>
    <t>人</t>
  </si>
  <si>
    <t>点</t>
  </si>
  <si>
    <t>労働安全衛生マネジメントシステムの認証</t>
  </si>
  <si>
    <t>工事名称</t>
  </si>
  <si>
    <t>従事期間：</t>
  </si>
  <si>
    <t>（例）○○技士会</t>
  </si>
  <si>
    <t>推奨単位数</t>
  </si>
  <si>
    <t>単位／年</t>
  </si>
  <si>
    <t>取得単位数</t>
  </si>
  <si>
    <t>換算係数</t>
  </si>
  <si>
    <t>換算後単位数</t>
  </si>
  <si>
    <t>換算後単位数の合計</t>
  </si>
  <si>
    <t>単位</t>
  </si>
  <si>
    <t xml:space="preserve">単　位 </t>
  </si>
  <si>
    <t>各団体が発行するCPDの取組実績</t>
  </si>
  <si>
    <t>黄色着色のセルは、該当する数値を直接入力してください。加算点は、自動計算により表示されます。</t>
  </si>
  <si>
    <t>橙色着色のセルは、セル中から該当する項目を選択してください。加算点は、選択した内容に応じて自動で表示されます。</t>
  </si>
  <si>
    <t>企　業　の　能　力　等</t>
  </si>
  <si>
    <t>技術者の能力</t>
  </si>
  <si>
    <t>技術提案等</t>
  </si>
  <si>
    <t>地域精通度・貢献度</t>
  </si>
  <si>
    <t>地域精通度</t>
  </si>
  <si>
    <t>工事実績</t>
  </si>
  <si>
    <t>品質マネジメント</t>
  </si>
  <si>
    <t>企業の技術力等</t>
  </si>
  <si>
    <t>社会貢献度</t>
  </si>
  <si>
    <t>本店等所在地</t>
  </si>
  <si>
    <t>労働安全衛生管理</t>
  </si>
  <si>
    <t>受注工事高</t>
  </si>
  <si>
    <t>各項目</t>
  </si>
  <si>
    <t>・</t>
  </si>
  <si>
    <t>評価項目及び評価基準の詳細については、「評価項目一覧」及び「技術資料作成上の留意事項」で確認してください。</t>
  </si>
  <si>
    <t>・</t>
  </si>
  <si>
    <t>・</t>
  </si>
  <si>
    <t>大項目
配点</t>
  </si>
  <si>
    <t>評価対象工事①の実績あり</t>
  </si>
  <si>
    <t>評価対象工事②の実績あり</t>
  </si>
  <si>
    <t>【受注工事高】</t>
  </si>
  <si>
    <t>５千万円未満　の場合</t>
  </si>
  <si>
    <t>１億５千万円以上　の場合</t>
  </si>
  <si>
    <t>当該年度（日）</t>
  </si>
  <si>
    <t>当初契約工期日数</t>
  </si>
  <si>
    <t>換算前
加算点
満点</t>
  </si>
  <si>
    <t>災害協定１の実績あり</t>
  </si>
  <si>
    <t>災害協定２の実績あり</t>
  </si>
  <si>
    <t>出資比率</t>
  </si>
  <si>
    <t>配置予定技術者</t>
  </si>
  <si>
    <t>△　換算前
加算点満点
×1割
×件数</t>
  </si>
  <si>
    <t>～</t>
  </si>
  <si>
    <t xml:space="preserve">総合点が　９７０点以上　の場合 </t>
  </si>
  <si>
    <t>総合点が　８４０点未満　の場合</t>
  </si>
  <si>
    <t>①</t>
  </si>
  <si>
    <t>次世代育成支援活動実績の有無</t>
  </si>
  <si>
    <t>②</t>
  </si>
  <si>
    <t>男女共同参画活動実績の有無</t>
  </si>
  <si>
    <t>③</t>
  </si>
  <si>
    <t>障がい者雇用実績の有無</t>
  </si>
  <si>
    <t>④</t>
  </si>
  <si>
    <t>【総合点】</t>
  </si>
  <si>
    <t>申告工事成績点又は総合点</t>
  </si>
  <si>
    <t>【申告工事成績点】</t>
  </si>
  <si>
    <t>このシートは「評価項目一覧」とリンクしています。自己加算点が表示されていない場合は評価しません。</t>
  </si>
  <si>
    <t>現場代理人</t>
  </si>
  <si>
    <t>主任技術者</t>
  </si>
  <si>
    <t>　公共施設美化活動実績</t>
  </si>
  <si>
    <t>申告工事成績点が　７５点未満　の場合</t>
  </si>
  <si>
    <t>１級技術者１人あたりの公共機関等発注の
契約金額２千５百万円以上の土木一式工事の契約金額</t>
  </si>
  <si>
    <t>５千万円～１億５千万円未満　の場合
加算点　計算式３ ＝
１０ － 〔受注工事高－５千万円〕 × １０/１億円</t>
  </si>
  <si>
    <t>特記課題</t>
  </si>
  <si>
    <t>全体（日）</t>
  </si>
  <si>
    <t>取得単位認定団体</t>
  </si>
  <si>
    <t>当初契約金額
　　　（円）</t>
  </si>
  <si>
    <t>受注工事高の欄は、記入が必要な工事数に応じて提案者が増やしてください。
本様式が複数頁に渡っても差し支えありません。</t>
  </si>
  <si>
    <r>
      <t>計算式により算出した額（Ｐ）</t>
    </r>
    <r>
      <rPr>
        <sz val="8"/>
        <rFont val="ＭＳ 明朝"/>
        <family val="1"/>
      </rPr>
      <t>（円）</t>
    </r>
  </si>
  <si>
    <t>CPD取組実績</t>
  </si>
  <si>
    <t>【工事成績】</t>
  </si>
  <si>
    <t>【受注工事高】</t>
  </si>
  <si>
    <t>所在地の変更日</t>
  </si>
  <si>
    <t>旧所在地</t>
  </si>
  <si>
    <t>コリンズ登録番号</t>
  </si>
  <si>
    <t>工事名称</t>
  </si>
  <si>
    <t>当該業種にかかる
1級技術者数</t>
  </si>
  <si>
    <t>生年月日（西暦）：</t>
  </si>
  <si>
    <t>【問い合わせ先】</t>
  </si>
  <si>
    <t>受注工事高（円）</t>
  </si>
  <si>
    <t>４項目</t>
  </si>
  <si>
    <t>３項目</t>
  </si>
  <si>
    <t>２項目</t>
  </si>
  <si>
    <t>１項目</t>
  </si>
  <si>
    <t>注1：</t>
  </si>
  <si>
    <t xml:space="preserve">注3：
</t>
  </si>
  <si>
    <t>本店所在地</t>
  </si>
  <si>
    <t>注1：</t>
  </si>
  <si>
    <t>土木一式工事における契約金額（円）</t>
  </si>
  <si>
    <t>申告工事成績点</t>
  </si>
  <si>
    <t>簡易型Ｂ</t>
  </si>
  <si>
    <t>工事名：</t>
  </si>
  <si>
    <t>実績なし</t>
  </si>
  <si>
    <t>評価対象工事の実績なし</t>
  </si>
  <si>
    <t>様式１
様式３</t>
  </si>
  <si>
    <t>様式１</t>
  </si>
  <si>
    <t>(様式１）　加算点申告書</t>
  </si>
  <si>
    <t>※本頁は（様式２）の注意事項となっています。提出の必要はありません。</t>
  </si>
  <si>
    <t>（様式２）　地域精通度・社会貢献度・企業の技術力等に関する技術資料</t>
  </si>
  <si>
    <t>【企業の技術力等】</t>
  </si>
  <si>
    <t>【社会貢献度】</t>
  </si>
  <si>
    <t>【地域精通度】</t>
  </si>
  <si>
    <t>（様式３）　技術者の能力に関する技術資料</t>
  </si>
  <si>
    <t>【技術者の能力】</t>
  </si>
  <si>
    <t>【技術者の能力の注意事項】</t>
  </si>
  <si>
    <t>【地域精通度の注意事項】</t>
  </si>
  <si>
    <t>【社会貢献度の注意事項】</t>
  </si>
  <si>
    <t>【企業の技術力等の注意事項】</t>
  </si>
  <si>
    <t>会社名</t>
  </si>
  <si>
    <t>換算後の単位数の合計が推奨単位の1/2未満</t>
  </si>
  <si>
    <t>)</t>
  </si>
  <si>
    <t>単独</t>
  </si>
  <si>
    <t>(</t>
  </si>
  <si>
    <t>年　　月　　日</t>
  </si>
  <si>
    <t>コリンズ登録番号</t>
  </si>
  <si>
    <t>工事名称</t>
  </si>
  <si>
    <t>役　　割：</t>
  </si>
  <si>
    <t>□</t>
  </si>
  <si>
    <t>監理技術者</t>
  </si>
  <si>
    <t>注1：</t>
  </si>
  <si>
    <t>公告の前月から３６か月前までの期間に、本店及び建設業法上の主たる営業所の所在地を変更した場合は、旧所在地と変更日を入力して下さい。</t>
  </si>
  <si>
    <t>注3：</t>
  </si>
  <si>
    <t>無</t>
  </si>
  <si>
    <t>配置予定技術者の氏名は、必ず入力してください。</t>
  </si>
  <si>
    <t>様式１
様式２</t>
  </si>
  <si>
    <t>※技術資料の作成方法及び提出資料は、「技術資料作成上の留意事項」を必ず確認してください。</t>
  </si>
  <si>
    <t>※換算時、小数第３位以下切り捨てとします。</t>
  </si>
  <si>
    <t>総合評価方式の不履行による加算点の減点</t>
  </si>
  <si>
    <t>当該工事で、技術資料又は施工体制確認資料に記載の内容に不履行があった場合の取り扱い</t>
  </si>
  <si>
    <t>主任（監理）技術者又は
現場代理人としての工事実績</t>
  </si>
  <si>
    <t>企業の工事実績</t>
  </si>
  <si>
    <t>当該工事の入札に参加する者が、ISO9000Sの認証を取得している場合に評価します。</t>
  </si>
  <si>
    <t>５項目</t>
  </si>
  <si>
    <t>第167条の4の規定に該当する者でないこと並びに確認資料の内容は、事実と相違ない</t>
  </si>
  <si>
    <t>ことを誓約します。問い合わせ先は次のとおりです。</t>
  </si>
  <si>
    <t>⑤</t>
  </si>
  <si>
    <t>各項目あたりの評価基準・加算点</t>
  </si>
  <si>
    <r>
      <t>様式４</t>
    </r>
  </si>
  <si>
    <t>人権に関する取組実績の有無（人権研修の受講実績又は公正採用選考人権啓発推進員の設置）</t>
  </si>
  <si>
    <t>共同企業体構成員</t>
  </si>
  <si>
    <t>　　　　　年　　月　　日</t>
  </si>
  <si>
    <t>工事名：</t>
  </si>
  <si>
    <t>会社名</t>
  </si>
  <si>
    <t>令和　　年　　月　　日</t>
  </si>
  <si>
    <t>注2：</t>
  </si>
  <si>
    <t>項目１</t>
  </si>
  <si>
    <t>1
2
3
4
5
6
7
8
9
10
11
12
13
14
15</t>
  </si>
  <si>
    <t>項目２</t>
  </si>
  <si>
    <t>項目３</t>
  </si>
  <si>
    <t>ＦＡＸ</t>
  </si>
  <si>
    <t>Ｅ-mail</t>
  </si>
  <si>
    <t>：</t>
  </si>
  <si>
    <t>評価内容等</t>
  </si>
  <si>
    <t>（様式４）　技術提案に関する技術資料</t>
  </si>
  <si>
    <t>※本頁は、提出不要です。</t>
  </si>
  <si>
    <t>特記課題</t>
  </si>
  <si>
    <t>【特記課題の注意事項】</t>
  </si>
  <si>
    <t>留意点①</t>
  </si>
  <si>
    <t>留意点①</t>
  </si>
  <si>
    <t>1
2
3
4
5
6
7
8
9
10
11
12
13
14
15</t>
  </si>
  <si>
    <t>・評価項目一覧に示す３項目について、工事を行ううえでの留意点とその理由をそれぞれ簡潔に記</t>
  </si>
  <si>
    <t>　載してください。</t>
  </si>
  <si>
    <t>・具体的に実施する対策などを記載しても、その部分は評価しません。</t>
  </si>
  <si>
    <t>・文字の大きさは、１０ポイントとします。</t>
  </si>
  <si>
    <t>・行列の挿入及びセルサイズの変更は、不可とします。</t>
  </si>
  <si>
    <t>留意点②</t>
  </si>
  <si>
    <t>留意点②</t>
  </si>
  <si>
    <t>・各項目の留意点①～③は、それぞれ５行以内で記載するものとします。</t>
  </si>
  <si>
    <t>・５行を超えて記載されている留意点は、評価しません。※例１、例２参照</t>
  </si>
  <si>
    <t>・印刷した様式４で判断しますので、十分確認のうえ提出してください。</t>
  </si>
  <si>
    <t>※電子媒体で提出された場合でも、印刷して判断します。</t>
  </si>
  <si>
    <t>留意点③</t>
  </si>
  <si>
    <t>留意点③</t>
  </si>
  <si>
    <t>技術提案
(対策なし型)</t>
  </si>
  <si>
    <t>営業所
所在地</t>
  </si>
  <si>
    <t>記載例</t>
  </si>
  <si>
    <t>三重県内に建設業法上の営業所を有する県外業者は、営業所所在地を入力してください。</t>
  </si>
  <si>
    <t xml:space="preserve"> 企業の技術力等の着色部は、自動計算されます。</t>
  </si>
  <si>
    <t>品質マネジメントシステムの認証</t>
  </si>
  <si>
    <t>環境マネジメントシステムの認証の有無</t>
  </si>
  <si>
    <t xml:space="preserve">申告工事成績点が　８５点以上　の場合 </t>
  </si>
  <si>
    <r>
      <t xml:space="preserve">申告工事成績点が　７５点以上　８５点未満　の場合
</t>
    </r>
    <r>
      <rPr>
        <strike/>
        <sz val="12"/>
        <rFont val="ＭＳ Ｐゴシック"/>
        <family val="3"/>
      </rPr>
      <t xml:space="preserve">
</t>
    </r>
    <r>
      <rPr>
        <sz val="12"/>
        <rFont val="ＭＳ Ｐゴシック"/>
        <family val="3"/>
      </rPr>
      <t>計算式１ ＝ （申告工事成績点－７５点）＋１０点</t>
    </r>
  </si>
  <si>
    <t>総合点が　８４０点以上　９７０点未満　の場合
　　計算式２ ＝　（総合点－８４０）／（９７０－８４０）×１０</t>
  </si>
  <si>
    <r>
      <t>配置予定技術者に関する項目のうち、</t>
    </r>
    <r>
      <rPr>
        <sz val="11"/>
        <rFont val="ＭＳ 明朝"/>
        <family val="1"/>
      </rPr>
      <t>チェック欄</t>
    </r>
    <r>
      <rPr>
        <sz val="11"/>
        <rFont val="ＭＳ 明朝"/>
        <family val="1"/>
      </rPr>
      <t>は、該当する「□」をプルダウンで「■」に変更してください。</t>
    </r>
  </si>
  <si>
    <t>上記記載工事における
役割・従事期間</t>
  </si>
  <si>
    <t>受注工事高
(１級技術者１人あたりの公共機関等の契約金額２千５百万円以上の土木一式工事)</t>
  </si>
  <si>
    <t>・一括審査対象工事の場合、工事名には入札への参加を希望するすべての工事名を記載して</t>
  </si>
  <si>
    <t>　ください。</t>
  </si>
  <si>
    <t>受注工事高を評価基準に記載の計算式３により評価します。
・受注工事高は、当初契約工期が当該年度の4月1日から当該工事の入札公告日までの期間を一部でも含む公共機関等発注の当初契約金額2千5百万円以上の土木一式工事を評価の対象とします。
　　受注工事高＝土木一式工事における契約金額／1級技術者数　（1円未満切り捨て）
・「土木一式工事における契約金額」は、以下の計算式により算出した額（Ｐ）の合計とします。
　　Ｐ＝Ａ×Ｂ／Ｃ×Ｄ　（1円未満切り捨て）
　　　Ａ：当初契約金額
　　　Ｂ：当初契約における当該年度分の工期日数
　　　Ｃ：当初契約における全体工期日数（受注した工事が余裕期間設定工事の場合、全体工期は契約工期（余裕期間も含めた工期）とします。）
　　　Ｄ：共同企業体工事の出資比率（単独工事の場合は、100%）
・「1級技術者数」は、当該業種（土木一式工事）に係る1級技術者とします。
・小規模、雪氷、地域維持型維持修繕等の業務委託は、評価の対象としません。
・加算点は、小数点以下切り捨てとします。
・当該業種（土木一式工事）に係る1級技術者がいない場合の加算点は０点です。</t>
  </si>
  <si>
    <t>R3(2021)年度</t>
  </si>
  <si>
    <t>R2(2020)年度</t>
  </si>
  <si>
    <t>R元(2019)年度(H31年度)</t>
  </si>
  <si>
    <t>H30(2018)年度</t>
  </si>
  <si>
    <t>H29(2017)年度</t>
  </si>
  <si>
    <t>R4(2022)年度</t>
  </si>
  <si>
    <t xml:space="preserve">注1：
</t>
  </si>
  <si>
    <t xml:space="preserve">注2：
</t>
  </si>
  <si>
    <t>平成３１年４月１日以降に完成検査を行った工事の評定点</t>
  </si>
  <si>
    <t>CPDの取得単位認定団体で記入できる団体数は、１団体のみとします。
推奨単位数は、上記で記入した団体のR4.4.1時点の推奨単位数を入力してください。</t>
  </si>
  <si>
    <t>⑥</t>
  </si>
  <si>
    <t>⑦</t>
  </si>
  <si>
    <t>現場見学会等の開催実績</t>
  </si>
  <si>
    <t>評価対象</t>
  </si>
  <si>
    <t>実績</t>
  </si>
  <si>
    <t>本店と建設業法上の主たる営業所の所在地が同じ場合は、本店所在地の入力は不要です。</t>
  </si>
  <si>
    <t>評価対象として届け出る項目に「○」をプルダウンで選択してください。（最大５項目）</t>
  </si>
  <si>
    <t>各項目で実績（認証取得）の有無をプルダウンで選択してください。</t>
  </si>
  <si>
    <t>「みえる・わかる・つながる！職業ポータルサイト」Webページへの登録</t>
  </si>
  <si>
    <t>四日市市、川越町内</t>
  </si>
  <si>
    <t>四日市港管理組合管理者</t>
  </si>
  <si>
    <r>
      <t>平成３１年４月１日から当該工事の入札公告日までに</t>
    </r>
    <r>
      <rPr>
        <u val="single"/>
        <sz val="11"/>
        <color indexed="30"/>
        <rFont val="ＭＳ 明朝"/>
        <family val="1"/>
      </rPr>
      <t>四日市港管理組合、</t>
    </r>
    <r>
      <rPr>
        <sz val="11"/>
        <rFont val="ＭＳ 明朝"/>
        <family val="1"/>
      </rPr>
      <t>三重県が通知（工事成績認定書）した土木一式工事の評定点を、任意の件数だけ入力してください。
１０件まで申告できます。</t>
    </r>
  </si>
  <si>
    <t>上記以外</t>
  </si>
  <si>
    <r>
      <t>「本店及び建設業法上の主たる営業所」の所在地により評価します。
・本店等の所在地を変更した場合、公告の前月から３６か月前までの期間の「１８か月以上連続した所在地」を評価の対象とします。</t>
    </r>
  </si>
  <si>
    <t>評価対象工事②の実績あり</t>
  </si>
  <si>
    <t>評価対象工事③の実績あり</t>
  </si>
  <si>
    <t>　　工事を行ううえでの留意点、
　　「工程計画」、「出来形、品質管理」、「安全管理」</t>
  </si>
  <si>
    <t>土木一式工事　【令和４年１０月版】</t>
  </si>
  <si>
    <t>総合評価方式評価項目一覧　　【土木一式工事】　除算方式</t>
  </si>
  <si>
    <t>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t>
  </si>
  <si>
    <t>左欄の①～⑦のうち、該当する項目数</t>
  </si>
  <si>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・法律により障がい者雇用が義務付けられている企業は、法定雇用率を達成している場合に評価します。
・法律により障がい者雇用が義務付けられていない企業は、障がい者を雇用している場合に評価します。
④ISO1400１、M-EMSの認証取得
当該工事の入札に参加する者が、ISO1400１又はM-EMS（ステップ２又はステップ１）のいずれかの認証を取得している場合に評価します。
・ISO14001とM-EMSは重複して評価しません。
⑤人権に関する取組実績
「三重県が開催する人権に関する研修の受講実績」又は「職業安定法に基づく公正採用選考人権啓発推進員の設置」のいずれかの取組実績の有無により評価します。
なお、「三重県が開催する人権に関する研修の受講実績」は、令和３年度から令和４年度の受講実績を評価の対象とします。
・「三重県が開催する人権に関する研修の受講実績」と「職業安定法に基づく公正採用選考人権啓発推進員の設置」は重複して評価しません。
⑥「みえる・わかる・つながる！職業ポータルサイト」Webページへの登録
・当該工事の入札に参加する者が、「みえる・わかる・つながる！職業ポータルサイト」Webぺージにインターンシップ受入情報を登録している場合に評価します。
・Webページ登録項目のうち「所在地、業種、職種、受入対象、受入時期、受入人数」の項目が全て記載されている場合に評価します。
⑦現場見学会等の開催実績
・当該工事の入札に参加する者が、単独又は共同企業体構成員として受注した三重県内の工事において、小学校、中学校、高等学校等の教育機関を対象に社会に貢献する建設業の役割の理解や次世代を支える若者たちの建設業への興味や関心を高めることを目的として現場見学会を開催した場合、及び、同目的で出前講座、実習授業を開催した場合に評価します。
・現場見学会、出前講座、実習授業は１０名以上を対象とした場合に評価します。ただし、１０名以上の参加が見込めない場合（小規模な学校や学校側との調整の結果参加者が10名未満となった場合）は、１０名未満でも評価します。
・平成２９年度から当該工事の入札公告日までの開催実績を評価の対象とします。
・評価対象の現場見学会の実績は、官民の別は問いません。</t>
  </si>
  <si>
    <t>当該工事の入札に参加する者が、労働安全衛生マネジメントシステムガイドライン(建設業労働安全衛生マネジメントシステムガイドラインを含む）に沿った取組の認証を取得している場合に評価します。</t>
  </si>
  <si>
    <t>配置予定技術者が平成２９年度から令和４年度に取得したＣＰＤ単位により評価します。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・各年度の取得単位は、換算係数を乗じるものとします。（小数第４位以下切り捨て）
・換算係数は、平成２９年度は１／４、平成３０年度は１／２、令和元年度（平成３１年度）、令和２年度、令和３年度及び令和４年度は１とします。</t>
  </si>
  <si>
    <t>60
(最大20点/項目×３項目)</t>
  </si>
  <si>
    <t>地域精貢献度</t>
  </si>
  <si>
    <t>令和３年度又は令和４年度における四日市市、川越町内の公共施設美化活動の活動実績の有無により評価します。
・「公共施設美化活動」とは、三重県県土整備部が定める住民参加に係る事業（河川・海岸美化ボランティア活動推進事業、道路美化ボランティア活動助成事業、フラワーオアシス推進事業、ふれあいの道事業）を指します。</t>
  </si>
  <si>
    <t>「災害協定１の実績」又は「災害協定２の実績」の有無により評価します。
【災害協定１】
・「災害協定１」とは、「四日市港管理組合と締結した地震・津波・風水害等の緊急時における調査・災害応急工事に関する協定」をいいます。
・「災害協定１の実績」は、第８条に定める連携訓練への令和３年度又は令和４年度の参加実績を指します。
【災害協定２】
・「災害協定２」とは、「四日市市、川越町との防災協定」又は「三重県との防災協定」をいいます。
・「四日市市、川越町との防災協定」については、「建設業のための広場」で公開している最新版の「経営事項審査申請の手引き」に記載された、協定書等に災害時の建設業者の活動義務が規定されている防災協定とします。
・「三重県との防災協定」については、「技術資料作成上の留意事項」に記載した防災協定とします。
・「災害協定２の実績」は、「災害協定２」を締結している場合を指します。
　なお、「災害協定２の実績」は、令和３年度又は令和４年度の防災協定締結を評価の対象とします。対象期間以前の協定締結で、自動継続している協定は含みます。
・「災害協定２の実績」の評価は、四日市市、川越町内に「本店及び建設業法上の主たる営業所」又は「建設業法上の営業所」を有する企業に限ります。
※「災害協定１の実績」と「災害協定２の実績」は重複して評価しません。</t>
  </si>
  <si>
    <t>【申告工事成績点】
次の①又は②を申告工事成績点とし、評価基準に記載の計算式１により評価します。ただし、申告工事成績点が８５点以上の場合は２０点、７５点未満の場合は１０点とします。
　①平成３１年４月１日から当該工事の入札公告日までに四日市港管理組合若しくは三重県が通知（工事成績認定書）した土木一式工事の評定点のうち、申告された任意の件数（ｎ件）の合計に７５点を加え、n＋１で割った値とする。ただし、申告できるのは10件までとします。
　　　申告工事成績点 ＝（申告されたｎ件の評定点の合計＋７５）／（ｎ＋１）（小数点以下切り捨て）
　②国土交通省中部地方整備局又は国土交通省近畿地方整備局が令和３年度に公表した工事成績評定平均点とします。
【総合点】
　①及び②が無い場合は、総合点を評価基準に記載の計算式２（小数点以下切り捨て）により評価します。ただし、総合点が９７０点以上の場合は１０点、８４０点未満の場合は０点とします。
・総合点とは入札公告日において最新の三重県建設工事等入札参加資格者名簿に記載された総合点とします。
・上記全てに該当がない場合の加算点は０点です。</t>
  </si>
  <si>
    <t>当該工事の入札公告日が、四日市港管理組合、三重県が総合評価方式で発注した工事で不履行によるペナルティが課されている期間内である場合、「技術提案等不履行確定通知書等」に記載した減点を行います。</t>
  </si>
  <si>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</si>
  <si>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</si>
  <si>
    <t>三重県内において、単独又は共同企業体構成員（出資比率20％以上に限る）の元請として受注し、平成１９年度以降に完成し、かつ、引渡しが済んでいる契約金額２千５百万円以上の評価対象工事の実績の有無により評価します。
・「評価対象工事①」とは、水域施設、外郭施設、係留施設、海岸保全施設、漁場整備等の、海上作業による、被覆石工若しくは捨石工の工事を指します。
・「評価対象工事②」とは、水域施設、外郭施設、係留施設、海岸保全施設、漁場整備等の、海上作業による、構造物の築造、据え付け等（浚渫を除く）を含む工事を指します。
・海上作業とは、作業船（起重機船、潜水士船、浚渫船等）を使用して、構造物の築造、据え付け、浚渫等海上作業を行う工種を含む工事をいい、陸上における消波ブロック等の製作や陸上機械による据え付け等、陸上作業のみの工事は除きます。
・評価対象の工事実績は１件とし、コリンズに登録された公共機関等発注の工事に限ります。</t>
  </si>
  <si>
    <t>配置予定技術者が主任(監理）技術者又は現場代理人として従事した工事のうち、単独又は共同企業体構成員（出資比率20％以上に限る）の元請として受注した契約金額２千５百万円以上の評価対象工事の実績の有無により評価します。
・「評価対象工事②」とは、水域施設、外郭施設、係留施設、海岸保全施設、漁場整備等の、海上作業による、構造物の築造、据え付け等（浚渫を除く）を含む工事を指します。
・「評価対象工事③」とは、水域施設、外郭施設、係留施設、海岸保全施設、漁場整備等の、海上作業を含む工事を指します。
・海上作業とは、作業船（起重機船、潜水士船、浚渫船等）を使用して、構造物の築造、据え付け、浚渫等海上作業を行う工種を含む工事をいい、陸上における消波ブロック等の製作や陸上機械による据え付け等、陸上作業のみの工事は除きます。
・主任(監理)技術者としての実績とは、平成１９年度以降に完成し、かつ、引渡しが済んでいる工事で、契約日から完成日までの期間において、完成日を含む２分の１以上の連続した期間に従事した工事の実績をいいます。
・現場代理人としての実績とは、平成１９年度以降に完成し、かつ、引渡しが済んでいる工事で、契約日から完成日までの期間において、完成日を含む２分の１以上の連続した期間に従事した工事の実績をいいます。ただし、コリンズに登録されていた者に限ります。
・評価対象の工事実績は１件とし、コリンズに登録された公共機関等発注の工事に限ります。
・余裕期間制度の対象工事は、完成日を含む実工期の２分の１以上の連続した期間に従事した実績を評価の対象とします。</t>
  </si>
  <si>
    <t>当該工事は、複数の工事が行われる限られた海域において被覆石工を施工する工事です。
「項目１　工程計画」、「項目２　出来形、品質管理」、「項目３　安全管理」の３項目について、工事を行ううえでの留意点とその理由を３つ以内で記述してください。
・これらの提案については、対策を求めていません。そのため履行義務はありません。
・一括審査対象工事に共通する「留意点とその理由」を記述してください。なお、共通する提案であると認められない場合、その提案は評価しません。</t>
  </si>
  <si>
    <t>令和４年度　特建港改　第１９号　霞ヶ浦地区北ふ頭護岸築造(被覆石)工事（その１）
令和４年度　特建港改　第２０号　霞ヶ浦地区北ふ頭護岸築造(被覆石)工事（その２）</t>
  </si>
  <si>
    <t>令和 4 年度 特建港改 第 19 号</t>
  </si>
  <si>
    <t xml:space="preserve">  霞ヶ浦地区北ふ頭護岸築造（被覆石）工事（その１） </t>
  </si>
  <si>
    <t xml:space="preserve">令和 4 年度 特建港改 第 20 号 </t>
  </si>
  <si>
    <t xml:space="preserve">  霞ヶ浦地区北ふ頭護岸築造（被覆石）工事（その２） </t>
  </si>
  <si>
    <t>四日市港管理組合若しくは三重県の工事評定点</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</si>
</sst>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yyyy&quot;年&quot;m&quot;月&quot;;@"/>
    <numFmt numFmtId="179" formatCode="#,##0_);[Red]\(#,##0\)"/>
    <numFmt numFmtId="180" formatCode="0&quot;百万円&quot;"/>
    <numFmt numFmtId="181" formatCode="0;&quot;△ &quot;0"/>
    <numFmt numFmtId="182" formatCode="#,##0.00000_ ;[Red]\-#,##0.00000\ "/>
    <numFmt numFmtId="183" formatCode="#,##0.0_ ;[Red]\-#,##0.0\ "/>
    <numFmt numFmtId="184" formatCode="0.00000_ "/>
    <numFmt numFmtId="185" formatCode="0.0_ "/>
    <numFmt numFmtId="186" formatCode="0_ "/>
    <numFmt numFmtId="187" formatCode="0.000000_ "/>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_);\(0\)"/>
    <numFmt numFmtId="195" formatCode="0_);[Red]\(0\)"/>
    <numFmt numFmtId="196" formatCode="&quot;¥&quot;#,##0_);[Red]\(&quot;¥&quot;#,##0\)"/>
    <numFmt numFmtId="197" formatCode="#,##0_);\(#,##0\)"/>
    <numFmt numFmtId="198" formatCode="0.0_);\(0.0\)"/>
    <numFmt numFmtId="199" formatCode="_ * #,##0.0_ ;_ * \-#,##0.0_ ;_ * &quot;-&quot;_ ;_ @_ "/>
    <numFmt numFmtId="200" formatCode="0.0"/>
    <numFmt numFmtId="201" formatCode="0.000"/>
    <numFmt numFmtId="202" formatCode="0.0000"/>
    <numFmt numFmtId="203" formatCode="0.0;&quot;△ &quot;0.0"/>
    <numFmt numFmtId="204" formatCode="0.00;&quot;△ &quot;0.00"/>
    <numFmt numFmtId="205" formatCode="[$-411]ge\.m\.d;@"/>
    <numFmt numFmtId="206" formatCode="&quot;～&quot;[$-411]ge\.m\.d;@"/>
    <numFmt numFmtId="207" formatCode="0&quot;日&quot;"/>
    <numFmt numFmtId="208" formatCode="&quot;JV &quot;?0&quot;%&quot;"/>
    <numFmt numFmtId="209" formatCode="#,##0.000_ "/>
  </numFmts>
  <fonts count="86">
    <font>
      <sz val="11"/>
      <name val="ＭＳ Ｐゴシック"/>
      <family val="3"/>
    </font>
    <font>
      <sz val="6"/>
      <name val="ＭＳ Ｐゴシック"/>
      <family val="3"/>
    </font>
    <font>
      <sz val="11"/>
      <name val="ＭＳ ゴシック"/>
      <family val="3"/>
    </font>
    <font>
      <sz val="11"/>
      <name val="ＭＳ 明朝"/>
      <family val="1"/>
    </font>
    <font>
      <b/>
      <sz val="18"/>
      <name val="ＭＳ 明朝"/>
      <family val="1"/>
    </font>
    <font>
      <u val="single"/>
      <sz val="11"/>
      <color indexed="12"/>
      <name val="ＭＳ Ｐゴシック"/>
      <family val="3"/>
    </font>
    <font>
      <u val="single"/>
      <sz val="11"/>
      <color indexed="36"/>
      <name val="ＭＳ Ｐゴシック"/>
      <family val="3"/>
    </font>
    <font>
      <sz val="20"/>
      <name val="ＭＳ Ｐゴシック"/>
      <family val="3"/>
    </font>
    <font>
      <b/>
      <sz val="20"/>
      <name val="ＭＳ Ｐゴシック"/>
      <family val="3"/>
    </font>
    <font>
      <sz val="11"/>
      <color indexed="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6"/>
      <name val="ＭＳ Ｐゴシック"/>
      <family val="3"/>
    </font>
    <font>
      <sz val="24"/>
      <name val="ＭＳ Ｐゴシック"/>
      <family val="3"/>
    </font>
    <font>
      <b/>
      <sz val="12"/>
      <name val="ＭＳ Ｐゴシック"/>
      <family val="3"/>
    </font>
    <font>
      <sz val="10"/>
      <name val="ＭＳ 明朝"/>
      <family val="1"/>
    </font>
    <font>
      <sz val="8"/>
      <name val="ＭＳ 明朝"/>
      <family val="1"/>
    </font>
    <font>
      <sz val="9"/>
      <name val="ＭＳ 明朝"/>
      <family val="1"/>
    </font>
    <font>
      <sz val="12"/>
      <color indexed="8"/>
      <name val="ＭＳ Ｐゴシック"/>
      <family val="3"/>
    </font>
    <font>
      <sz val="14"/>
      <name val="ＭＳ ゴシック"/>
      <family val="3"/>
    </font>
    <font>
      <sz val="18"/>
      <name val="ＭＳ Ｐゴシック"/>
      <family val="3"/>
    </font>
    <font>
      <b/>
      <sz val="14"/>
      <name val="ＭＳ Ｐゴシック"/>
      <family val="3"/>
    </font>
    <font>
      <b/>
      <sz val="12"/>
      <name val="ＭＳ 明朝"/>
      <family val="1"/>
    </font>
    <font>
      <sz val="12"/>
      <name val="HG丸ｺﾞｼｯｸM-PRO"/>
      <family val="3"/>
    </font>
    <font>
      <sz val="12"/>
      <name val="ＭＳ 明朝"/>
      <family val="1"/>
    </font>
    <font>
      <b/>
      <u val="single"/>
      <sz val="10"/>
      <name val="ＭＳ 明朝"/>
      <family val="1"/>
    </font>
    <font>
      <b/>
      <sz val="12"/>
      <name val="ＭＳ ゴシック"/>
      <family val="3"/>
    </font>
    <font>
      <b/>
      <sz val="10"/>
      <name val="ＭＳ ゴシック"/>
      <family val="3"/>
    </font>
    <font>
      <sz val="12"/>
      <color indexed="10"/>
      <name val="ＭＳ Ｐゴシック"/>
      <family val="3"/>
    </font>
    <font>
      <strike/>
      <sz val="12"/>
      <name val="ＭＳ Ｐゴシック"/>
      <family val="3"/>
    </font>
    <font>
      <strike/>
      <sz val="11"/>
      <name val="ＭＳ 明朝"/>
      <family val="1"/>
    </font>
    <font>
      <u val="single"/>
      <sz val="11"/>
      <color indexed="30"/>
      <name val="ＭＳ 明朝"/>
      <family val="1"/>
    </font>
    <font>
      <sz val="16"/>
      <color indexed="8"/>
      <name val="ＭＳ Ｐゴシック"/>
      <family val="3"/>
    </font>
    <font>
      <sz val="14"/>
      <color indexed="8"/>
      <name val="ＭＳ Ｐゴシック"/>
      <family val="3"/>
    </font>
    <font>
      <b/>
      <sz val="16"/>
      <color indexed="10"/>
      <name val="ＭＳ Ｐゴシック"/>
      <family val="3"/>
    </font>
    <font>
      <b/>
      <u val="single"/>
      <sz val="11"/>
      <color indexed="10"/>
      <name val="ＭＳ Ｐゴシック"/>
      <family val="3"/>
    </font>
    <font>
      <sz val="10"/>
      <color indexed="10"/>
      <name val="ＭＳ Ｐゴシック"/>
      <family val="3"/>
    </font>
    <font>
      <sz val="10"/>
      <color indexed="10"/>
      <name val="ＭＳ 明朝"/>
      <family val="1"/>
    </font>
    <font>
      <b/>
      <u val="single"/>
      <sz val="10"/>
      <color indexed="10"/>
      <name val="ＭＳ 明朝"/>
      <family val="1"/>
    </font>
    <font>
      <b/>
      <sz val="10"/>
      <color indexed="10"/>
      <name val="ＭＳ 明朝"/>
      <family val="1"/>
    </font>
    <font>
      <sz val="11"/>
      <color indexed="8"/>
      <name val="ＭＳ 明朝"/>
      <family val="1"/>
    </font>
    <font>
      <u val="single"/>
      <sz val="11"/>
      <color indexed="10"/>
      <name val="ＭＳ 明朝"/>
      <family val="1"/>
    </font>
    <font>
      <sz val="11"/>
      <color indexed="10"/>
      <name val="ＭＳ 明朝"/>
      <family val="1"/>
    </font>
    <font>
      <b/>
      <sz val="11"/>
      <color indexed="10"/>
      <name val="ＭＳ Ｐゴシック"/>
      <family val="3"/>
    </font>
    <font>
      <b/>
      <sz val="11"/>
      <color indexed="10"/>
      <name val="ＭＳ 明朝"/>
      <family val="1"/>
    </font>
    <font>
      <b/>
      <sz val="12"/>
      <color indexed="10"/>
      <name val="ＭＳ ゴシック"/>
      <family val="3"/>
    </font>
    <font>
      <sz val="12"/>
      <color indexed="10"/>
      <name val="ＭＳ ゴシック"/>
      <family val="3"/>
    </font>
    <font>
      <sz val="9"/>
      <name val="Meiryo UI"/>
      <family val="3"/>
    </font>
    <font>
      <b/>
      <sz val="11"/>
      <color indexed="8"/>
      <name val="Calibri"/>
      <family val="2"/>
    </font>
    <font>
      <b/>
      <sz val="11"/>
      <color indexed="10"/>
      <name val="Calibri"/>
      <family val="2"/>
    </font>
    <font>
      <sz val="7"/>
      <color indexed="8"/>
      <name val="ＭＳ Ｐゴシック"/>
      <family val="3"/>
    </font>
    <font>
      <sz val="7"/>
      <color indexed="8"/>
      <name val="Calibri"/>
      <family val="2"/>
    </font>
    <font>
      <sz val="11"/>
      <color indexed="10"/>
      <name val="Calibri"/>
      <family val="2"/>
    </font>
    <font>
      <sz val="16"/>
      <color indexed="10"/>
      <name val="ＭＳ Ｐゴシック"/>
      <family val="3"/>
    </font>
    <font>
      <sz val="16"/>
      <color theme="1"/>
      <name val="Calibri"/>
      <family val="3"/>
    </font>
    <font>
      <sz val="14"/>
      <color theme="1"/>
      <name val="Calibri"/>
      <family val="3"/>
    </font>
    <font>
      <sz val="16"/>
      <color theme="1"/>
      <name val="ＭＳ Ｐゴシック"/>
      <family val="3"/>
    </font>
    <font>
      <b/>
      <sz val="16"/>
      <color rgb="FFFF0000"/>
      <name val="ＭＳ Ｐゴシック"/>
      <family val="3"/>
    </font>
    <font>
      <sz val="14"/>
      <name val="Calibri"/>
      <family val="3"/>
    </font>
    <font>
      <sz val="11"/>
      <color rgb="FFFF0000"/>
      <name val="ＭＳ Ｐゴシック"/>
      <family val="3"/>
    </font>
    <font>
      <sz val="10"/>
      <color rgb="FFFF0000"/>
      <name val="ＭＳ Ｐゴシック"/>
      <family val="3"/>
    </font>
    <font>
      <sz val="10"/>
      <color rgb="FFFF0000"/>
      <name val="ＭＳ 明朝"/>
      <family val="1"/>
    </font>
    <font>
      <b/>
      <u val="single"/>
      <sz val="10"/>
      <color rgb="FFFF0000"/>
      <name val="ＭＳ 明朝"/>
      <family val="1"/>
    </font>
    <font>
      <b/>
      <sz val="10"/>
      <color rgb="FFFF0000"/>
      <name val="ＭＳ 明朝"/>
      <family val="1"/>
    </font>
    <font>
      <sz val="11"/>
      <color theme="1"/>
      <name val="ＭＳ 明朝"/>
      <family val="1"/>
    </font>
    <font>
      <u val="single"/>
      <sz val="11"/>
      <color rgb="FFFF0000"/>
      <name val="ＭＳ 明朝"/>
      <family val="1"/>
    </font>
    <font>
      <sz val="11"/>
      <color rgb="FFFF0000"/>
      <name val="ＭＳ 明朝"/>
      <family val="1"/>
    </font>
    <font>
      <b/>
      <sz val="11"/>
      <color rgb="FFFF0000"/>
      <name val="ＭＳ 明朝"/>
      <family val="1"/>
    </font>
    <font>
      <b/>
      <sz val="12"/>
      <color rgb="FFFF0000"/>
      <name val="ＭＳ ゴシック"/>
      <family val="3"/>
    </font>
    <font>
      <sz val="12"/>
      <color rgb="FFFF000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79443"/>
        <bgColor indexed="64"/>
      </patternFill>
    </fill>
    <fill>
      <patternFill patternType="solid">
        <fgColor theme="9" tint="0.7999799847602844"/>
        <bgColor indexed="64"/>
      </patternFill>
    </fill>
    <fill>
      <patternFill patternType="solid">
        <fgColor theme="4" tint="0.7999799847602844"/>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double"/>
      <bottom style="thin"/>
    </border>
    <border>
      <left style="thin"/>
      <right>
        <color indexed="63"/>
      </right>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color indexed="63"/>
      </left>
      <right>
        <color indexed="63"/>
      </right>
      <top>
        <color indexed="63"/>
      </top>
      <bottom style="thin"/>
    </border>
    <border>
      <left style="thin"/>
      <right style="thin"/>
      <top style="thin"/>
      <bottom style="double"/>
    </border>
    <border>
      <left style="thin"/>
      <right>
        <color indexed="63"/>
      </right>
      <top style="double"/>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medium"/>
      <right/>
      <top/>
      <bottom/>
    </border>
    <border>
      <left/>
      <right style="medium"/>
      <top/>
      <bottom/>
    </border>
    <border>
      <left style="medium"/>
      <right/>
      <top/>
      <bottom style="medium"/>
    </border>
    <border>
      <left>
        <color indexed="63"/>
      </left>
      <right>
        <color indexed="63"/>
      </right>
      <top style="thin"/>
      <bottom style="thin"/>
    </border>
    <border>
      <left style="thin"/>
      <right>
        <color indexed="63"/>
      </right>
      <top>
        <color indexed="63"/>
      </top>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style="thin"/>
      <top/>
      <bottom/>
    </border>
    <border>
      <left>
        <color indexed="63"/>
      </left>
      <right style="hair"/>
      <top>
        <color indexed="63"/>
      </top>
      <bottom style="thin"/>
    </border>
    <border>
      <left style="hair"/>
      <right style="thin"/>
      <top/>
      <bottom style="thin"/>
    </border>
    <border>
      <left>
        <color indexed="63"/>
      </left>
      <right style="thin"/>
      <top style="double"/>
      <bottom>
        <color indexed="63"/>
      </bottom>
    </border>
    <border>
      <left style="thin"/>
      <right>
        <color indexed="63"/>
      </right>
      <top style="double"/>
      <bottom>
        <color indexed="63"/>
      </bottom>
    </border>
    <border>
      <left style="hair"/>
      <right style="hair"/>
      <top style="hair"/>
      <bottom style="hair"/>
    </border>
    <border>
      <left>
        <color indexed="63"/>
      </left>
      <right style="medium"/>
      <top>
        <color indexed="63"/>
      </top>
      <bottom style="thin"/>
    </border>
    <border>
      <left>
        <color indexed="63"/>
      </left>
      <right style="medium"/>
      <top style="double"/>
      <bottom>
        <color indexed="63"/>
      </bottom>
    </border>
    <border diagonalUp="1">
      <left style="thin"/>
      <right style="thin"/>
      <top style="double"/>
      <bottom style="thin"/>
      <diagonal style="dotted"/>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color indexed="63"/>
      </left>
      <right style="thin"/>
      <top style="double"/>
      <bottom style="thin"/>
    </border>
    <border>
      <left>
        <color indexed="63"/>
      </left>
      <right>
        <color indexed="63"/>
      </right>
      <top style="double"/>
      <bottom style="thin"/>
    </border>
    <border>
      <left style="thin"/>
      <right style="thin"/>
      <top>
        <color indexed="63"/>
      </top>
      <bottom style="double"/>
    </border>
    <border>
      <left>
        <color indexed="63"/>
      </left>
      <right style="thin"/>
      <top style="thin"/>
      <bottom>
        <color indexed="63"/>
      </bottom>
    </border>
    <border>
      <left>
        <color indexed="63"/>
      </left>
      <right>
        <color indexed="63"/>
      </right>
      <top>
        <color indexed="63"/>
      </top>
      <bottom style="double"/>
    </border>
    <border>
      <left>
        <color indexed="63"/>
      </left>
      <right style="thin"/>
      <top style="thin"/>
      <bottom style="double"/>
    </border>
    <border>
      <left style="thin"/>
      <right>
        <color indexed="63"/>
      </right>
      <top style="thin"/>
      <bottom style="double"/>
    </border>
    <border>
      <left style="thin"/>
      <right style="thin"/>
      <top style="double"/>
      <bottom style="double"/>
    </border>
    <border>
      <left style="thin"/>
      <right style="thin"/>
      <top style="hair"/>
      <bottom>
        <color indexed="63"/>
      </bottom>
    </border>
    <border>
      <left style="thin"/>
      <right style="thin"/>
      <top>
        <color indexed="63"/>
      </top>
      <bottom style="hair"/>
    </border>
    <border>
      <left style="hair"/>
      <right style="hair"/>
      <top style="hair"/>
      <bottom style="thin"/>
    </border>
    <border>
      <left>
        <color indexed="63"/>
      </left>
      <right>
        <color indexed="63"/>
      </right>
      <top>
        <color indexed="63"/>
      </top>
      <bottom style="hair"/>
    </border>
    <border>
      <left>
        <color indexed="63"/>
      </left>
      <right style="thin"/>
      <top>
        <color indexed="63"/>
      </top>
      <bottom style="hair"/>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thin"/>
    </border>
    <border>
      <left>
        <color indexed="63"/>
      </left>
      <right style="medium"/>
      <top style="double"/>
      <bottom style="thin"/>
    </border>
    <border>
      <left style="hair"/>
      <right style="thin"/>
      <top style="thin"/>
      <bottom style="hair"/>
    </border>
    <border>
      <left style="thin"/>
      <right style="thin"/>
      <top style="thin"/>
      <bottom style="hair"/>
    </border>
    <border>
      <left style="thin"/>
      <right style="medium"/>
      <top style="thin"/>
      <bottom>
        <color indexed="63"/>
      </bottom>
    </border>
    <border>
      <left style="medium"/>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medium"/>
      <top style="hair"/>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hair"/>
    </border>
    <border>
      <left style="hair"/>
      <right>
        <color indexed="63"/>
      </right>
      <top style="hair"/>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double"/>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medium"/>
      <top style="hair"/>
      <bottom>
        <color indexed="63"/>
      </bottom>
    </border>
    <border>
      <left style="medium"/>
      <right>
        <color indexed="63"/>
      </right>
      <top>
        <color indexed="63"/>
      </top>
      <bottom style="double"/>
    </border>
    <border>
      <left>
        <color indexed="63"/>
      </left>
      <right style="thin"/>
      <top style="hair"/>
      <bottom style="thin"/>
    </border>
    <border>
      <left>
        <color indexed="63"/>
      </left>
      <right style="hair"/>
      <top style="thin"/>
      <bottom>
        <color indexed="63"/>
      </bottom>
    </border>
    <border>
      <left style="thin"/>
      <right style="medium"/>
      <top style="thin"/>
      <bottom style="thin"/>
    </border>
    <border>
      <left style="hair"/>
      <right style="thin"/>
      <top style="thin"/>
      <bottom/>
    </border>
    <border>
      <left style="thin"/>
      <right style="hair"/>
      <top style="thin"/>
      <bottom style="hair"/>
    </border>
    <border>
      <left style="hair"/>
      <right style="hair"/>
      <top style="thin"/>
      <bottom style="hair"/>
    </border>
    <border>
      <left style="hair"/>
      <right style="thin"/>
      <top style="hair"/>
      <bottom style="thin"/>
    </border>
    <border>
      <left style="thin"/>
      <right style="thin"/>
      <top style="hair"/>
      <bottom style="thin"/>
    </border>
    <border>
      <left style="thin"/>
      <right style="hair"/>
      <top style="hair"/>
      <bottom style="thin"/>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diagonalDown="1">
      <left style="thin"/>
      <right style="thin"/>
      <top style="thin"/>
      <bottom>
        <color indexed="63"/>
      </bottom>
      <diagonal style="thin"/>
    </border>
    <border diagonalDown="1">
      <left style="thin"/>
      <right style="medium"/>
      <top style="thin"/>
      <bottom>
        <color indexed="63"/>
      </bottom>
      <diagonal style="thin"/>
    </border>
    <border diagonalDown="1">
      <left style="thin"/>
      <right style="thin"/>
      <top>
        <color indexed="63"/>
      </top>
      <bottom style="thin"/>
      <diagonal style="thin"/>
    </border>
    <border diagonalDown="1">
      <left style="thin"/>
      <right style="medium"/>
      <top>
        <color indexed="63"/>
      </top>
      <bottom style="thin"/>
      <diagonal style="thin"/>
    </border>
    <border>
      <left style="thin"/>
      <right style="medium"/>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6" fillId="0" borderId="0" applyNumberFormat="0" applyFill="0" applyBorder="0" applyAlignment="0" applyProtection="0"/>
    <xf numFmtId="0" fontId="26" fillId="4" borderId="0" applyNumberFormat="0" applyBorder="0" applyAlignment="0" applyProtection="0"/>
  </cellStyleXfs>
  <cellXfs count="7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center"/>
    </xf>
    <xf numFmtId="0" fontId="3" fillId="0" borderId="0" xfId="0" applyFont="1" applyAlignment="1" applyProtection="1">
      <alignment vertical="center"/>
      <protection locked="0"/>
    </xf>
    <xf numFmtId="0" fontId="0"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8" fillId="0" borderId="0" xfId="0" applyFont="1" applyAlignment="1">
      <alignment vertical="center"/>
    </xf>
    <xf numFmtId="181" fontId="27" fillId="0" borderId="11" xfId="42" applyNumberFormat="1" applyFont="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2" xfId="0" applyFont="1" applyBorder="1" applyAlignment="1">
      <alignment horizontal="center" vertical="center"/>
    </xf>
    <xf numFmtId="0" fontId="0" fillId="0" borderId="13" xfId="0" applyFont="1" applyBorder="1" applyAlignment="1">
      <alignment horizontal="center" vertical="center" wrapText="1"/>
    </xf>
    <xf numFmtId="0" fontId="27" fillId="0" borderId="14" xfId="0" applyFont="1" applyFill="1" applyBorder="1" applyAlignment="1">
      <alignment horizontal="center" vertical="center"/>
    </xf>
    <xf numFmtId="0" fontId="0" fillId="0" borderId="15" xfId="0" applyFont="1" applyFill="1" applyBorder="1" applyAlignment="1">
      <alignment horizontal="center" vertical="center" shrinkToFit="1"/>
    </xf>
    <xf numFmtId="0" fontId="70" fillId="0" borderId="16" xfId="0" applyFont="1" applyBorder="1" applyAlignment="1">
      <alignment vertical="center"/>
    </xf>
    <xf numFmtId="0" fontId="70" fillId="0" borderId="17"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71" fillId="0" borderId="19" xfId="0" applyFont="1" applyBorder="1" applyAlignment="1">
      <alignment vertical="top" wrapText="1"/>
    </xf>
    <xf numFmtId="0" fontId="71" fillId="0" borderId="20" xfId="0" applyFont="1" applyBorder="1" applyAlignment="1">
      <alignment vertical="top" wrapText="1"/>
    </xf>
    <xf numFmtId="0" fontId="71" fillId="0" borderId="17" xfId="0" applyFont="1" applyBorder="1" applyAlignment="1">
      <alignment vertical="center"/>
    </xf>
    <xf numFmtId="0" fontId="27" fillId="0" borderId="17" xfId="0" applyFont="1" applyBorder="1" applyAlignment="1">
      <alignment vertical="center"/>
    </xf>
    <xf numFmtId="0" fontId="72" fillId="0" borderId="11" xfId="42" applyNumberFormat="1" applyFont="1" applyBorder="1" applyAlignment="1">
      <alignment horizontal="center" vertical="center"/>
    </xf>
    <xf numFmtId="0" fontId="73" fillId="0" borderId="10" xfId="0" applyFont="1" applyBorder="1" applyAlignment="1">
      <alignment horizontal="center" vertical="center"/>
    </xf>
    <xf numFmtId="0" fontId="28" fillId="0" borderId="0" xfId="0" applyFont="1" applyAlignment="1">
      <alignment vertical="center"/>
    </xf>
    <xf numFmtId="0" fontId="10" fillId="0" borderId="21" xfId="0" applyFont="1" applyBorder="1" applyAlignment="1">
      <alignment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27" fillId="0" borderId="0" xfId="0" applyFont="1" applyAlignment="1">
      <alignment vertical="center"/>
    </xf>
    <xf numFmtId="0" fontId="27" fillId="0" borderId="14" xfId="0" applyFont="1" applyFill="1" applyBorder="1" applyAlignment="1">
      <alignment horizontal="center" vertical="center" wrapText="1"/>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181" fontId="27" fillId="24" borderId="11" xfId="0" applyNumberFormat="1" applyFont="1" applyFill="1" applyBorder="1" applyAlignment="1" applyProtection="1" quotePrefix="1">
      <alignment horizontal="center" vertical="center" wrapText="1"/>
      <protection locked="0"/>
    </xf>
    <xf numFmtId="0" fontId="2" fillId="0" borderId="0" xfId="0" applyFont="1" applyAlignment="1" applyProtection="1">
      <alignment vertical="center"/>
      <protection locked="0"/>
    </xf>
    <xf numFmtId="0" fontId="27" fillId="0" borderId="12" xfId="0" applyFont="1" applyFill="1" applyBorder="1" applyAlignment="1" applyProtection="1">
      <alignment vertical="center" shrinkToFit="1"/>
      <protection/>
    </xf>
    <xf numFmtId="0" fontId="71" fillId="24" borderId="10" xfId="0" applyFont="1" applyFill="1" applyBorder="1" applyAlignment="1">
      <alignment vertical="center"/>
    </xf>
    <xf numFmtId="0" fontId="71" fillId="25" borderId="10" xfId="0" applyFont="1" applyFill="1" applyBorder="1" applyAlignment="1">
      <alignment vertical="center"/>
    </xf>
    <xf numFmtId="0" fontId="71" fillId="0" borderId="24" xfId="0" applyFont="1" applyBorder="1" applyAlignment="1">
      <alignment horizontal="righ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27" fillId="0" borderId="10"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protection/>
    </xf>
    <xf numFmtId="0" fontId="27" fillId="0" borderId="25" xfId="0" applyFont="1" applyFill="1" applyBorder="1" applyAlignment="1" applyProtection="1">
      <alignment horizontal="center" vertical="center" textRotation="180"/>
      <protection/>
    </xf>
    <xf numFmtId="0" fontId="0" fillId="0" borderId="12" xfId="0" applyFont="1" applyBorder="1" applyAlignment="1">
      <alignment horizontal="center" vertical="center" wrapText="1"/>
    </xf>
    <xf numFmtId="0" fontId="27" fillId="0" borderId="11" xfId="0" applyFont="1" applyBorder="1" applyAlignment="1">
      <alignment horizontal="center" vertical="center" textRotation="255"/>
    </xf>
    <xf numFmtId="0" fontId="0" fillId="0" borderId="26" xfId="0" applyFont="1" applyBorder="1" applyAlignment="1">
      <alignment horizontal="center" vertical="center" shrinkToFit="1"/>
    </xf>
    <xf numFmtId="0" fontId="27" fillId="0" borderId="25" xfId="0" applyFont="1" applyFill="1" applyBorder="1" applyAlignment="1" applyProtection="1">
      <alignment horizontal="left" vertical="center"/>
      <protection/>
    </xf>
    <xf numFmtId="0" fontId="71" fillId="0" borderId="0" xfId="0" applyFont="1" applyBorder="1" applyAlignment="1">
      <alignment vertical="center"/>
    </xf>
    <xf numFmtId="0" fontId="71" fillId="0" borderId="0" xfId="0" applyFont="1" applyBorder="1" applyAlignment="1">
      <alignment vertical="top" wrapText="1"/>
    </xf>
    <xf numFmtId="0" fontId="71" fillId="0" borderId="27" xfId="0" applyFont="1" applyBorder="1" applyAlignment="1">
      <alignment horizontal="right" vertical="center"/>
    </xf>
    <xf numFmtId="0" fontId="71" fillId="0" borderId="28" xfId="0" applyFont="1" applyBorder="1" applyAlignment="1">
      <alignment vertical="top" wrapText="1"/>
    </xf>
    <xf numFmtId="0" fontId="3" fillId="0" borderId="0" xfId="0" applyFont="1" applyBorder="1" applyAlignment="1" applyProtection="1">
      <alignment horizontal="left" vertical="center"/>
      <protection locked="0"/>
    </xf>
    <xf numFmtId="0" fontId="74" fillId="0" borderId="29" xfId="0" applyFont="1" applyBorder="1" applyAlignment="1">
      <alignment horizontal="right" vertical="center"/>
    </xf>
    <xf numFmtId="0" fontId="74" fillId="0" borderId="19" xfId="0" applyFont="1" applyBorder="1" applyAlignment="1">
      <alignment vertical="center"/>
    </xf>
    <xf numFmtId="0" fontId="2" fillId="0" borderId="0" xfId="0" applyFont="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xf>
    <xf numFmtId="0" fontId="27" fillId="0" borderId="22" xfId="0" applyFont="1" applyFill="1" applyBorder="1" applyAlignment="1">
      <alignment horizontal="center" vertical="center" wrapText="1"/>
    </xf>
    <xf numFmtId="0" fontId="0" fillId="0" borderId="22" xfId="0" applyFont="1" applyFill="1" applyBorder="1" applyAlignment="1">
      <alignment horizontal="center" vertical="center" shrinkToFit="1"/>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21" xfId="0" applyFont="1" applyBorder="1" applyAlignment="1">
      <alignment horizontal="center" vertical="center" wrapText="1"/>
    </xf>
    <xf numFmtId="0" fontId="3" fillId="0" borderId="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textRotation="255"/>
      <protection locked="0"/>
    </xf>
    <xf numFmtId="2" fontId="3" fillId="0" borderId="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Alignment="1" applyProtection="1">
      <alignment vertical="center" wrapText="1"/>
      <protection locked="0"/>
    </xf>
    <xf numFmtId="12" fontId="3" fillId="0" borderId="0" xfId="0" applyNumberFormat="1" applyFont="1" applyBorder="1" applyAlignment="1" applyProtection="1">
      <alignment horizontal="center" vertical="center" wrapText="1"/>
      <protection locked="0"/>
    </xf>
    <xf numFmtId="201" fontId="3" fillId="0" borderId="0" xfId="0" applyNumberFormat="1" applyFont="1" applyBorder="1" applyAlignment="1" applyProtection="1">
      <alignment horizontal="center" vertical="center" wrapText="1"/>
      <protection locked="0"/>
    </xf>
    <xf numFmtId="209" fontId="3" fillId="0" borderId="0" xfId="0" applyNumberFormat="1" applyFont="1" applyFill="1" applyBorder="1" applyAlignment="1" applyProtection="1">
      <alignment horizontal="center" vertical="center" wrapText="1"/>
      <protection locked="0"/>
    </xf>
    <xf numFmtId="0" fontId="3" fillId="0" borderId="27" xfId="0" applyFont="1" applyBorder="1" applyAlignment="1" applyProtection="1" quotePrefix="1">
      <alignment horizontal="right" vertical="center" wrapText="1"/>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quotePrefix="1">
      <alignment horizontal="right" vertical="center" wrapText="1"/>
      <protection locked="0"/>
    </xf>
    <xf numFmtId="0" fontId="3" fillId="0" borderId="29" xfId="0" applyFont="1" applyBorder="1" applyAlignment="1" applyProtection="1" quotePrefix="1">
      <alignment horizontal="right" vertical="center" wrapText="1"/>
      <protection locked="0"/>
    </xf>
    <xf numFmtId="0" fontId="3" fillId="0" borderId="19" xfId="0" applyFont="1" applyBorder="1" applyAlignment="1" applyProtection="1" quotePrefix="1">
      <alignment horizontal="right" vertical="center" wrapText="1"/>
      <protection locked="0"/>
    </xf>
    <xf numFmtId="0" fontId="3" fillId="0" borderId="0" xfId="0" applyFont="1" applyFill="1" applyAlignment="1" applyProtection="1">
      <alignment vertical="center"/>
      <protection locked="0"/>
    </xf>
    <xf numFmtId="0" fontId="75" fillId="0" borderId="0" xfId="0" applyFont="1" applyBorder="1" applyAlignment="1" applyProtection="1">
      <alignment vertical="center"/>
      <protection locked="0"/>
    </xf>
    <xf numFmtId="0" fontId="76" fillId="0" borderId="0" xfId="0" applyFont="1" applyBorder="1" applyAlignment="1" applyProtection="1">
      <alignment vertical="center" wrapText="1"/>
      <protection locked="0"/>
    </xf>
    <xf numFmtId="0" fontId="3" fillId="0" borderId="27"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3" fillId="0" borderId="30" xfId="0" applyFont="1" applyBorder="1" applyAlignment="1" applyProtection="1">
      <alignment vertical="center"/>
      <protection locked="0"/>
    </xf>
    <xf numFmtId="0" fontId="75" fillId="0" borderId="0" xfId="0" applyFont="1" applyAlignment="1" applyProtection="1">
      <alignment horizontal="lef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206" fontId="31" fillId="0" borderId="31" xfId="49" applyNumberFormat="1" applyFont="1" applyFill="1" applyBorder="1" applyAlignment="1" applyProtection="1">
      <alignment vertical="center" shrinkToFit="1"/>
      <protection locked="0"/>
    </xf>
    <xf numFmtId="0" fontId="3" fillId="0" borderId="27" xfId="0" applyFont="1" applyBorder="1" applyAlignment="1" applyProtection="1" quotePrefix="1">
      <alignment horizontal="left" vertical="center"/>
      <protection locked="0"/>
    </xf>
    <xf numFmtId="0" fontId="3" fillId="0" borderId="0" xfId="0" applyFont="1" applyBorder="1" applyAlignment="1" applyProtection="1" quotePrefix="1">
      <alignment horizontal="right" vertical="center"/>
      <protection locked="0"/>
    </xf>
    <xf numFmtId="0" fontId="3" fillId="0" borderId="0" xfId="0" applyFont="1" applyBorder="1" applyAlignment="1" applyProtection="1" quotePrefix="1">
      <alignment horizontal="left" vertical="center" wrapText="1"/>
      <protection locked="0"/>
    </xf>
    <xf numFmtId="0" fontId="3" fillId="0" borderId="28" xfId="0" applyFont="1" applyBorder="1" applyAlignment="1" applyProtection="1" quotePrefix="1">
      <alignment horizontal="left" vertical="center" wrapText="1"/>
      <protection locked="0"/>
    </xf>
    <xf numFmtId="0" fontId="3" fillId="0" borderId="0" xfId="0" applyFont="1" applyBorder="1" applyAlignment="1" applyProtection="1">
      <alignment vertical="center"/>
      <protection locked="0"/>
    </xf>
    <xf numFmtId="0" fontId="3" fillId="0" borderId="30" xfId="0" applyFont="1" applyFill="1" applyBorder="1" applyAlignment="1" applyProtection="1">
      <alignment horizontal="center" vertical="center"/>
      <protection locked="0"/>
    </xf>
    <xf numFmtId="0" fontId="0" fillId="0" borderId="0" xfId="0" applyFont="1" applyBorder="1" applyAlignment="1">
      <alignment vertical="center"/>
    </xf>
    <xf numFmtId="0" fontId="3" fillId="0" borderId="0" xfId="0" applyFont="1" applyFill="1" applyBorder="1" applyAlignment="1" applyProtection="1">
      <alignment horizontal="center" vertical="center" wrapText="1"/>
      <protection locked="0"/>
    </xf>
    <xf numFmtId="209" fontId="3" fillId="0" borderId="0" xfId="0" applyNumberFormat="1" applyFont="1" applyFill="1" applyBorder="1" applyAlignment="1" applyProtection="1">
      <alignment horizontal="center" vertical="center" wrapText="1"/>
      <protection/>
    </xf>
    <xf numFmtId="0" fontId="3" fillId="0" borderId="28" xfId="0" applyFont="1" applyBorder="1" applyAlignment="1" applyProtection="1">
      <alignment vertical="center" wrapText="1"/>
      <protection locked="0"/>
    </xf>
    <xf numFmtId="12" fontId="3" fillId="0" borderId="0" xfId="0" applyNumberFormat="1" applyFont="1" applyFill="1" applyBorder="1" applyAlignment="1" applyProtection="1">
      <alignment horizontal="center" vertical="center" wrapText="1"/>
      <protection locked="0"/>
    </xf>
    <xf numFmtId="201" fontId="3" fillId="0" borderId="0" xfId="0" applyNumberFormat="1" applyFont="1" applyFill="1" applyBorder="1" applyAlignment="1" applyProtection="1">
      <alignment horizontal="center" vertical="center" wrapText="1"/>
      <protection/>
    </xf>
    <xf numFmtId="0" fontId="75" fillId="0" borderId="0" xfId="0" applyFont="1" applyBorder="1" applyAlignment="1" applyProtection="1">
      <alignment horizontal="right" vertical="center"/>
      <protection locked="0"/>
    </xf>
    <xf numFmtId="206" fontId="76" fillId="0" borderId="0" xfId="49" applyNumberFormat="1" applyFont="1" applyBorder="1" applyAlignment="1" applyProtection="1">
      <alignment horizontal="center" vertical="center" shrinkToFit="1"/>
      <protection locked="0"/>
    </xf>
    <xf numFmtId="207" fontId="76" fillId="0" borderId="0" xfId="49" applyNumberFormat="1" applyFont="1" applyBorder="1" applyAlignment="1" applyProtection="1">
      <alignment horizontal="center" vertical="center"/>
      <protection locked="0"/>
    </xf>
    <xf numFmtId="0" fontId="3" fillId="0" borderId="27" xfId="0" applyFont="1" applyBorder="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right" vertical="center" wrapText="1"/>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protection locked="0"/>
    </xf>
    <xf numFmtId="0" fontId="35" fillId="0" borderId="0" xfId="0" applyFont="1" applyAlignment="1" applyProtection="1">
      <alignment vertical="center"/>
      <protection locked="0"/>
    </xf>
    <xf numFmtId="205" fontId="76" fillId="0" borderId="0" xfId="49" applyNumberFormat="1" applyFont="1" applyBorder="1" applyAlignment="1" applyProtection="1">
      <alignment horizontal="center" vertical="center" shrinkToFit="1"/>
      <protection locked="0"/>
    </xf>
    <xf numFmtId="38" fontId="76" fillId="0" borderId="0" xfId="49" applyFont="1" applyBorder="1" applyAlignment="1" applyProtection="1">
      <alignment horizontal="right" vertical="center"/>
      <protection locked="0"/>
    </xf>
    <xf numFmtId="38" fontId="76" fillId="0" borderId="0" xfId="49" applyNumberFormat="1" applyFont="1" applyBorder="1" applyAlignment="1" applyProtection="1">
      <alignment horizontal="right" vertical="center"/>
      <protection locked="0"/>
    </xf>
    <xf numFmtId="208" fontId="76" fillId="0" borderId="0" xfId="49" applyNumberFormat="1" applyFont="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xf>
    <xf numFmtId="0" fontId="10" fillId="0" borderId="14" xfId="0" applyFont="1" applyFill="1" applyBorder="1" applyAlignment="1" applyProtection="1">
      <alignment vertical="center" wrapText="1"/>
      <protection/>
    </xf>
    <xf numFmtId="0" fontId="10" fillId="0" borderId="14" xfId="0" applyFont="1" applyFill="1" applyBorder="1" applyAlignment="1" applyProtection="1">
      <alignment horizontal="center" vertical="center"/>
      <protection/>
    </xf>
    <xf numFmtId="0" fontId="36" fillId="0" borderId="0" xfId="0" applyFont="1" applyFill="1" applyAlignment="1" applyProtection="1">
      <alignment horizontal="left" vertical="center"/>
      <protection/>
    </xf>
    <xf numFmtId="0" fontId="10" fillId="0" borderId="0" xfId="0" applyFont="1" applyFill="1" applyAlignment="1" applyProtection="1">
      <alignment vertical="center"/>
      <protection/>
    </xf>
    <xf numFmtId="204" fontId="37" fillId="0" borderId="11" xfId="42" applyNumberFormat="1" applyFont="1" applyFill="1" applyBorder="1" applyAlignment="1" applyProtection="1">
      <alignment horizontal="center" vertical="center"/>
      <protection/>
    </xf>
    <xf numFmtId="0" fontId="8" fillId="0" borderId="0" xfId="0" applyFont="1" applyFill="1" applyAlignment="1" applyProtection="1">
      <alignment vertical="center"/>
      <protection/>
    </xf>
    <xf numFmtId="0" fontId="7" fillId="0" borderId="0" xfId="0" applyFont="1" applyFill="1" applyAlignment="1" applyProtection="1">
      <alignment vertical="center"/>
      <protection/>
    </xf>
    <xf numFmtId="0" fontId="10" fillId="0" borderId="10"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8" fillId="0" borderId="0" xfId="61" applyFont="1" applyProtection="1">
      <alignment vertical="center"/>
      <protection locked="0"/>
    </xf>
    <xf numFmtId="0" fontId="3" fillId="0" borderId="0" xfId="61" applyFont="1" applyProtection="1">
      <alignment vertical="center"/>
      <protection locked="0"/>
    </xf>
    <xf numFmtId="0" fontId="3" fillId="0" borderId="0" xfId="61" applyFont="1" applyAlignment="1" applyProtection="1">
      <alignment horizontal="center" vertical="center"/>
      <protection locked="0"/>
    </xf>
    <xf numFmtId="0" fontId="39" fillId="0" borderId="0" xfId="61" applyFont="1" applyAlignment="1" applyProtection="1">
      <alignment horizontal="right" vertical="center"/>
      <protection locked="0"/>
    </xf>
    <xf numFmtId="0" fontId="31" fillId="0" borderId="21" xfId="61" applyFont="1" applyBorder="1" applyAlignment="1" applyProtection="1">
      <alignment horizontal="left" vertical="center"/>
      <protection locked="0"/>
    </xf>
    <xf numFmtId="0" fontId="3" fillId="0" borderId="0" xfId="61" applyFont="1" applyAlignment="1" applyProtection="1">
      <alignment vertical="center"/>
      <protection locked="0"/>
    </xf>
    <xf numFmtId="0" fontId="31" fillId="0" borderId="39" xfId="61" applyFont="1" applyBorder="1" applyAlignment="1" applyProtection="1">
      <alignment horizontal="left" vertical="center"/>
      <protection locked="0"/>
    </xf>
    <xf numFmtId="0" fontId="3" fillId="0" borderId="0" xfId="61" applyFont="1" applyBorder="1" applyAlignment="1" applyProtection="1">
      <alignment vertical="center"/>
      <protection locked="0"/>
    </xf>
    <xf numFmtId="0" fontId="31" fillId="0" borderId="0" xfId="61" applyFont="1" applyBorder="1" applyAlignment="1" applyProtection="1">
      <alignment horizontal="left" vertical="center"/>
      <protection locked="0"/>
    </xf>
    <xf numFmtId="0" fontId="31" fillId="0" borderId="40" xfId="61" applyFont="1" applyBorder="1" applyAlignment="1" applyProtection="1">
      <alignment horizontal="left" vertical="center"/>
      <protection locked="0"/>
    </xf>
    <xf numFmtId="0" fontId="31" fillId="0" borderId="13" xfId="61" applyFont="1" applyBorder="1" applyAlignment="1" applyProtection="1" quotePrefix="1">
      <alignment horizontal="left" vertical="center"/>
      <protection locked="0"/>
    </xf>
    <xf numFmtId="0" fontId="31" fillId="0" borderId="41" xfId="61" applyFont="1" applyBorder="1" applyAlignment="1" applyProtection="1">
      <alignment horizontal="left" vertical="center"/>
      <protection locked="0"/>
    </xf>
    <xf numFmtId="0" fontId="31" fillId="0" borderId="42" xfId="61" applyFont="1" applyBorder="1" applyAlignment="1" applyProtection="1">
      <alignment horizontal="right" vertical="top" wrapText="1"/>
      <protection locked="0"/>
    </xf>
    <xf numFmtId="0" fontId="31" fillId="0" borderId="13" xfId="61" applyFont="1" applyBorder="1" applyAlignment="1" applyProtection="1">
      <alignment horizontal="left" vertical="center"/>
      <protection locked="0"/>
    </xf>
    <xf numFmtId="0" fontId="31" fillId="0" borderId="43" xfId="61" applyFont="1" applyBorder="1" applyAlignment="1" applyProtection="1">
      <alignment horizontal="left" vertical="center"/>
      <protection locked="0"/>
    </xf>
    <xf numFmtId="0" fontId="31" fillId="0" borderId="35" xfId="61" applyFont="1" applyBorder="1" applyAlignment="1" applyProtection="1">
      <alignment horizontal="left" vertical="center"/>
      <protection locked="0"/>
    </xf>
    <xf numFmtId="0" fontId="31" fillId="0" borderId="44" xfId="61" applyFont="1" applyBorder="1" applyAlignment="1" applyProtection="1">
      <alignment horizontal="right" vertical="top" wrapText="1"/>
      <protection locked="0"/>
    </xf>
    <xf numFmtId="0" fontId="31" fillId="0" borderId="0" xfId="61" applyFont="1" applyBorder="1" applyAlignment="1" applyProtection="1">
      <alignment horizontal="center" vertical="center" textRotation="255"/>
      <protection locked="0"/>
    </xf>
    <xf numFmtId="0" fontId="41" fillId="0" borderId="0" xfId="61" applyFont="1" applyBorder="1" applyAlignment="1" applyProtection="1">
      <alignment horizontal="left" vertical="center"/>
      <protection locked="0"/>
    </xf>
    <xf numFmtId="0" fontId="31" fillId="0" borderId="45" xfId="61" applyFont="1" applyBorder="1" applyAlignment="1" applyProtection="1">
      <alignment horizontal="left" vertical="center"/>
      <protection locked="0"/>
    </xf>
    <xf numFmtId="0" fontId="41" fillId="0" borderId="40" xfId="61" applyFont="1" applyBorder="1" applyAlignment="1" applyProtection="1">
      <alignment horizontal="left" vertical="center"/>
      <protection locked="0"/>
    </xf>
    <xf numFmtId="0" fontId="77" fillId="0" borderId="0" xfId="61" applyFont="1" applyBorder="1" applyAlignment="1" applyProtection="1">
      <alignment horizontal="left" vertical="center"/>
      <protection locked="0"/>
    </xf>
    <xf numFmtId="0" fontId="42" fillId="0" borderId="0" xfId="61" applyFont="1" applyProtection="1">
      <alignment vertical="center"/>
      <protection locked="0"/>
    </xf>
    <xf numFmtId="0" fontId="31" fillId="0" borderId="0" xfId="61" applyFont="1" applyBorder="1" applyAlignment="1" applyProtection="1">
      <alignment horizontal="right" vertical="top" wrapText="1"/>
      <protection locked="0"/>
    </xf>
    <xf numFmtId="0" fontId="43" fillId="0" borderId="0" xfId="61" applyFont="1" applyBorder="1" applyAlignment="1" applyProtection="1">
      <alignment horizontal="left" vertical="center"/>
      <protection locked="0"/>
    </xf>
    <xf numFmtId="0" fontId="31" fillId="0" borderId="13" xfId="61" applyFont="1" applyFill="1" applyBorder="1" applyAlignment="1" applyProtection="1">
      <alignment vertical="center" textRotation="255" wrapText="1"/>
      <protection locked="0"/>
    </xf>
    <xf numFmtId="0" fontId="31" fillId="0" borderId="0" xfId="61" applyFont="1" applyFill="1" applyBorder="1" applyAlignment="1" applyProtection="1">
      <alignment vertical="center" textRotation="255" wrapText="1"/>
      <protection locked="0"/>
    </xf>
    <xf numFmtId="0" fontId="31" fillId="0" borderId="0" xfId="61" applyFont="1" applyFill="1" applyBorder="1" applyAlignment="1" applyProtection="1">
      <alignment vertical="center" textRotation="255"/>
      <protection locked="0"/>
    </xf>
    <xf numFmtId="0" fontId="31" fillId="0" borderId="0" xfId="61" applyFont="1" applyFill="1" applyBorder="1" applyAlignment="1" applyProtection="1">
      <alignment horizontal="left" vertical="center"/>
      <protection locked="0"/>
    </xf>
    <xf numFmtId="0" fontId="31" fillId="0" borderId="13" xfId="61" applyFont="1" applyFill="1" applyBorder="1" applyAlignment="1" applyProtection="1">
      <alignment vertical="center" textRotation="255"/>
      <protection locked="0"/>
    </xf>
    <xf numFmtId="0" fontId="3" fillId="0" borderId="13" xfId="61" applyFont="1" applyBorder="1" applyProtection="1">
      <alignment vertical="center"/>
      <protection locked="0"/>
    </xf>
    <xf numFmtId="0" fontId="3" fillId="0" borderId="0" xfId="61" applyFont="1" applyBorder="1" applyProtection="1">
      <alignment vertical="center"/>
      <protection locked="0"/>
    </xf>
    <xf numFmtId="0" fontId="77" fillId="0" borderId="46" xfId="61" applyFont="1" applyBorder="1" applyAlignment="1" applyProtection="1">
      <alignment horizontal="left" vertical="center"/>
      <protection locked="0"/>
    </xf>
    <xf numFmtId="0" fontId="77" fillId="0" borderId="39" xfId="61" applyFont="1" applyBorder="1" applyAlignment="1" applyProtection="1">
      <alignment horizontal="left" vertical="center"/>
      <protection locked="0"/>
    </xf>
    <xf numFmtId="0" fontId="77" fillId="0" borderId="13" xfId="61" applyFont="1" applyBorder="1" applyAlignment="1" applyProtection="1">
      <alignment horizontal="left" vertical="center"/>
      <protection locked="0"/>
    </xf>
    <xf numFmtId="0" fontId="78" fillId="0" borderId="0" xfId="61" applyFont="1" applyBorder="1" applyAlignment="1" applyProtection="1">
      <alignment horizontal="left" vertical="center"/>
      <protection locked="0"/>
    </xf>
    <xf numFmtId="0" fontId="40" fillId="0" borderId="13" xfId="61" applyFont="1" applyFill="1" applyBorder="1" applyAlignment="1" applyProtection="1">
      <alignment vertical="center"/>
      <protection locked="0"/>
    </xf>
    <xf numFmtId="0" fontId="40" fillId="0" borderId="0" xfId="61" applyFont="1" applyFill="1" applyBorder="1" applyAlignment="1" applyProtection="1">
      <alignment vertical="center"/>
      <protection locked="0"/>
    </xf>
    <xf numFmtId="0" fontId="40" fillId="0" borderId="40" xfId="61" applyFont="1" applyFill="1" applyBorder="1" applyAlignment="1" applyProtection="1">
      <alignment vertical="center"/>
      <protection locked="0"/>
    </xf>
    <xf numFmtId="0" fontId="31" fillId="0" borderId="40" xfId="61" applyFont="1" applyFill="1" applyBorder="1" applyAlignment="1" applyProtection="1">
      <alignment horizontal="right" vertical="top" wrapText="1"/>
      <protection locked="0"/>
    </xf>
    <xf numFmtId="0" fontId="32" fillId="0" borderId="0" xfId="61" applyFont="1" applyFill="1" applyBorder="1" applyAlignment="1" applyProtection="1">
      <alignment vertical="top" wrapText="1"/>
      <protection locked="0"/>
    </xf>
    <xf numFmtId="0" fontId="3" fillId="0" borderId="30" xfId="0" applyFont="1" applyBorder="1" applyAlignment="1" applyProtection="1">
      <alignment horizontal="left" vertical="center"/>
      <protection locked="0"/>
    </xf>
    <xf numFmtId="0" fontId="3" fillId="0" borderId="30" xfId="0" applyFont="1" applyBorder="1" applyAlignment="1" applyProtection="1">
      <alignment horizontal="left" vertical="center" wrapText="1"/>
      <protection locked="0"/>
    </xf>
    <xf numFmtId="0" fontId="27" fillId="0" borderId="10" xfId="0" applyFont="1" applyFill="1" applyBorder="1" applyAlignment="1" applyProtection="1">
      <alignment horizontal="center" vertical="center" wrapText="1"/>
      <protection/>
    </xf>
    <xf numFmtId="0" fontId="3" fillId="0" borderId="13" xfId="61" applyFont="1" applyBorder="1" applyAlignment="1" applyProtection="1">
      <alignment vertical="center"/>
      <protection locked="0"/>
    </xf>
    <xf numFmtId="0" fontId="3" fillId="0" borderId="40" xfId="61" applyFont="1" applyBorder="1" applyAlignment="1" applyProtection="1">
      <alignment vertical="center"/>
      <protection locked="0"/>
    </xf>
    <xf numFmtId="0" fontId="3" fillId="0" borderId="40" xfId="61" applyFont="1" applyBorder="1" applyProtection="1">
      <alignment vertical="center"/>
      <protection locked="0"/>
    </xf>
    <xf numFmtId="0" fontId="3" fillId="0" borderId="33" xfId="61" applyFont="1" applyBorder="1" applyAlignment="1" applyProtection="1">
      <alignment vertical="center"/>
      <protection locked="0"/>
    </xf>
    <xf numFmtId="0" fontId="30" fillId="0" borderId="0" xfId="0" applyFont="1" applyFill="1" applyAlignment="1" applyProtection="1">
      <alignment horizontal="right" vertical="top"/>
      <protection/>
    </xf>
    <xf numFmtId="0" fontId="3" fillId="0" borderId="0" xfId="0" applyNumberFormat="1" applyFont="1" applyAlignment="1" quotePrefix="1">
      <alignment vertical="center"/>
    </xf>
    <xf numFmtId="0" fontId="3" fillId="0" borderId="0" xfId="0" applyFont="1" applyBorder="1" applyAlignment="1" applyProtection="1" quotePrefix="1">
      <alignment horizontal="left" vertical="center"/>
      <protection locked="0"/>
    </xf>
    <xf numFmtId="0" fontId="0" fillId="0" borderId="11" xfId="0" applyFont="1" applyBorder="1" applyAlignment="1">
      <alignment horizontal="center" vertical="center" wrapText="1"/>
    </xf>
    <xf numFmtId="0" fontId="27" fillId="0" borderId="12" xfId="0" applyFont="1" applyBorder="1" applyAlignment="1" applyProtection="1">
      <alignment vertical="center" shrinkToFit="1"/>
      <protection/>
    </xf>
    <xf numFmtId="0" fontId="27" fillId="0" borderId="11" xfId="0" applyFont="1" applyBorder="1" applyAlignment="1">
      <alignment horizontal="center" vertical="center"/>
    </xf>
    <xf numFmtId="0" fontId="3" fillId="0" borderId="17" xfId="0" applyFont="1" applyBorder="1" applyAlignment="1" applyProtection="1">
      <alignment vertical="center"/>
      <protection locked="0"/>
    </xf>
    <xf numFmtId="0" fontId="3" fillId="0" borderId="17" xfId="0" applyFont="1" applyBorder="1" applyAlignment="1" applyProtection="1" quotePrefix="1">
      <alignment horizontal="left" vertical="center" wrapText="1"/>
      <protection locked="0"/>
    </xf>
    <xf numFmtId="0" fontId="3" fillId="26" borderId="47" xfId="0" applyFont="1" applyFill="1" applyBorder="1" applyAlignment="1" applyProtection="1">
      <alignment horizontal="right" vertical="center" wrapText="1"/>
      <protection locked="0"/>
    </xf>
    <xf numFmtId="0" fontId="79" fillId="0" borderId="0" xfId="61" applyFont="1" applyFill="1" applyBorder="1" applyAlignment="1" applyProtection="1">
      <alignment horizontal="left" vertical="center"/>
      <protection locked="0"/>
    </xf>
    <xf numFmtId="0" fontId="79" fillId="0" borderId="0" xfId="61" applyFont="1" applyFill="1" applyBorder="1" applyAlignment="1" applyProtection="1">
      <alignment vertical="center"/>
      <protection locked="0"/>
    </xf>
    <xf numFmtId="0" fontId="46" fillId="0" borderId="27" xfId="0" applyFont="1" applyBorder="1" applyAlignment="1" applyProtection="1">
      <alignment horizontal="right" vertical="center" wrapText="1"/>
      <protection locked="0"/>
    </xf>
    <xf numFmtId="0" fontId="46" fillId="0" borderId="0" xfId="0" applyFont="1" applyBorder="1" applyAlignment="1" applyProtection="1">
      <alignment horizontal="right" vertical="center" wrapText="1"/>
      <protection locked="0"/>
    </xf>
    <xf numFmtId="0" fontId="3" fillId="0" borderId="0" xfId="0" applyFont="1" applyBorder="1" applyAlignment="1" applyProtection="1">
      <alignment vertical="top" wrapText="1"/>
      <protection locked="0"/>
    </xf>
    <xf numFmtId="0" fontId="3" fillId="0" borderId="28" xfId="0" applyFont="1" applyBorder="1" applyAlignment="1" applyProtection="1">
      <alignment vertical="top" wrapText="1"/>
      <protection locked="0"/>
    </xf>
    <xf numFmtId="0" fontId="3" fillId="0" borderId="27" xfId="0" applyFont="1" applyBorder="1" applyAlignment="1" applyProtection="1">
      <alignment vertical="top" wrapText="1"/>
      <protection locked="0"/>
    </xf>
    <xf numFmtId="0" fontId="46" fillId="0" borderId="27" xfId="0" applyFont="1" applyBorder="1" applyAlignment="1" applyProtection="1">
      <alignment vertical="center" wrapText="1"/>
      <protection locked="0"/>
    </xf>
    <xf numFmtId="0" fontId="46" fillId="0" borderId="0" xfId="0" applyFont="1" applyBorder="1" applyAlignment="1" applyProtection="1">
      <alignment vertical="center"/>
      <protection locked="0"/>
    </xf>
    <xf numFmtId="0" fontId="46" fillId="0" borderId="0" xfId="0" applyFont="1" applyBorder="1" applyAlignment="1" applyProtection="1">
      <alignment vertical="center" wrapText="1"/>
      <protection locked="0"/>
    </xf>
    <xf numFmtId="0" fontId="46" fillId="0" borderId="28" xfId="0" applyFont="1" applyBorder="1" applyAlignment="1" applyProtection="1">
      <alignment vertical="center" wrapText="1"/>
      <protection locked="0"/>
    </xf>
    <xf numFmtId="0" fontId="46" fillId="0" borderId="27" xfId="0" applyFont="1" applyBorder="1" applyAlignment="1" applyProtection="1">
      <alignment vertical="center"/>
      <protection locked="0"/>
    </xf>
    <xf numFmtId="0" fontId="80" fillId="0" borderId="48" xfId="0" applyFont="1" applyFill="1" applyBorder="1" applyAlignment="1" applyProtection="1">
      <alignment horizontal="center" vertical="center"/>
      <protection locked="0"/>
    </xf>
    <xf numFmtId="0" fontId="3" fillId="0" borderId="27" xfId="0" applyFont="1" applyBorder="1" applyAlignment="1" applyProtection="1">
      <alignment vertical="center" wrapText="1"/>
      <protection locked="0"/>
    </xf>
    <xf numFmtId="0" fontId="3" fillId="0" borderId="0" xfId="0" applyFont="1" applyBorder="1" applyAlignment="1" applyProtection="1" quotePrefix="1">
      <alignment vertical="center" wrapText="1"/>
      <protection locked="0"/>
    </xf>
    <xf numFmtId="0" fontId="3" fillId="0" borderId="28" xfId="0" applyFont="1" applyBorder="1" applyAlignment="1" applyProtection="1" quotePrefix="1">
      <alignment vertical="center" wrapText="1"/>
      <protection locked="0"/>
    </xf>
    <xf numFmtId="0" fontId="81" fillId="0" borderId="27" xfId="0" applyFont="1" applyBorder="1" applyAlignment="1" applyProtection="1">
      <alignment vertical="top" wrapText="1"/>
      <protection locked="0"/>
    </xf>
    <xf numFmtId="0" fontId="81" fillId="0" borderId="0" xfId="0" applyFont="1" applyBorder="1" applyAlignment="1" applyProtection="1">
      <alignment vertical="top"/>
      <protection locked="0"/>
    </xf>
    <xf numFmtId="0" fontId="82" fillId="0" borderId="0" xfId="0" applyFont="1" applyBorder="1" applyAlignment="1" applyProtection="1" quotePrefix="1">
      <alignment vertical="top" wrapText="1"/>
      <protection locked="0"/>
    </xf>
    <xf numFmtId="0" fontId="82" fillId="0" borderId="28" xfId="0" applyFont="1" applyBorder="1" applyAlignment="1" applyProtection="1" quotePrefix="1">
      <alignment vertical="top" wrapText="1"/>
      <protection locked="0"/>
    </xf>
    <xf numFmtId="0" fontId="81" fillId="0" borderId="27" xfId="0" applyFont="1" applyBorder="1" applyAlignment="1" applyProtection="1">
      <alignment vertical="top"/>
      <protection locked="0"/>
    </xf>
    <xf numFmtId="0" fontId="80" fillId="0" borderId="30" xfId="0" applyFont="1" applyBorder="1" applyAlignment="1" applyProtection="1">
      <alignment horizontal="left" vertical="center"/>
      <protection locked="0"/>
    </xf>
    <xf numFmtId="0" fontId="80" fillId="0" borderId="30" xfId="0" applyFont="1" applyBorder="1" applyAlignment="1" applyProtection="1">
      <alignment vertical="center"/>
      <protection locked="0"/>
    </xf>
    <xf numFmtId="0" fontId="3" fillId="0" borderId="30" xfId="0" applyFont="1" applyFill="1" applyBorder="1" applyAlignment="1" applyProtection="1">
      <alignment vertical="center"/>
      <protection locked="0"/>
    </xf>
    <xf numFmtId="0" fontId="82" fillId="0" borderId="30" xfId="0" applyFont="1" applyBorder="1" applyAlignment="1" applyProtection="1">
      <alignment vertical="center"/>
      <protection locked="0"/>
    </xf>
    <xf numFmtId="0" fontId="82"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27" borderId="39" xfId="0" applyFont="1" applyFill="1" applyBorder="1" applyAlignment="1" applyProtection="1" quotePrefix="1">
      <alignment vertical="center"/>
      <protection locked="0"/>
    </xf>
    <xf numFmtId="0" fontId="3" fillId="27" borderId="49" xfId="0" applyFont="1" applyFill="1" applyBorder="1" applyAlignment="1" applyProtection="1" quotePrefix="1">
      <alignment vertical="center"/>
      <protection locked="0"/>
    </xf>
    <xf numFmtId="0" fontId="3" fillId="0" borderId="0" xfId="0" applyFont="1" applyAlignment="1">
      <alignment horizontal="left" vertical="center"/>
    </xf>
    <xf numFmtId="0" fontId="10" fillId="0" borderId="11" xfId="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0" fillId="0" borderId="22" xfId="0" applyFont="1" applyFill="1" applyBorder="1" applyAlignment="1" applyProtection="1">
      <alignment horizontal="center" vertical="center" wrapText="1"/>
      <protection/>
    </xf>
    <xf numFmtId="0" fontId="0" fillId="0" borderId="22" xfId="42" applyNumberFormat="1" applyFont="1" applyFill="1" applyBorder="1" applyAlignment="1" applyProtection="1" quotePrefix="1">
      <alignment horizontal="center" vertical="center" wrapText="1"/>
      <protection/>
    </xf>
    <xf numFmtId="0" fontId="27" fillId="0" borderId="14" xfId="0" applyFont="1" applyFill="1" applyBorder="1" applyAlignment="1" applyProtection="1">
      <alignment horizontal="center" vertical="center"/>
      <protection/>
    </xf>
    <xf numFmtId="181" fontId="0" fillId="0" borderId="14" xfId="0" applyNumberFormat="1" applyFont="1" applyFill="1" applyBorder="1" applyAlignment="1" applyProtection="1" quotePrefix="1">
      <alignment horizontal="center" vertical="center" wrapText="1"/>
      <protection/>
    </xf>
    <xf numFmtId="181" fontId="27" fillId="0" borderId="14" xfId="0" applyNumberFormat="1" applyFont="1" applyFill="1" applyBorder="1" applyAlignment="1" applyProtection="1" quotePrefix="1">
      <alignment horizontal="center" vertical="center" wrapText="1"/>
      <protection/>
    </xf>
    <xf numFmtId="0" fontId="10" fillId="0" borderId="50" xfId="42" applyNumberFormat="1" applyFont="1" applyFill="1" applyBorder="1" applyAlignment="1" applyProtection="1">
      <alignment horizontal="center" vertical="center"/>
      <protection/>
    </xf>
    <xf numFmtId="181" fontId="27" fillId="0" borderId="11" xfId="42" applyNumberFormat="1" applyFont="1" applyFill="1" applyBorder="1" applyAlignment="1" applyProtection="1">
      <alignment horizontal="center" vertical="center"/>
      <protection/>
    </xf>
    <xf numFmtId="0" fontId="10" fillId="0" borderId="0" xfId="0" applyFont="1" applyFill="1" applyAlignment="1" applyProtection="1">
      <alignment horizontal="left" vertical="center"/>
      <protection/>
    </xf>
    <xf numFmtId="0" fontId="10" fillId="0" borderId="0" xfId="0" applyFont="1" applyFill="1" applyAlignment="1" applyProtection="1">
      <alignment horizontal="center" vertical="center"/>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42"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43" applyFont="1" applyFill="1" applyAlignment="1" applyProtection="1">
      <alignment horizontal="right" vertical="center"/>
      <protection/>
    </xf>
    <xf numFmtId="0" fontId="27" fillId="0" borderId="22"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textRotation="180"/>
      <protection/>
    </xf>
    <xf numFmtId="0" fontId="27" fillId="0" borderId="10" xfId="0" applyFont="1" applyFill="1" applyBorder="1" applyAlignment="1" applyProtection="1" quotePrefix="1">
      <alignment horizontal="center" vertical="center"/>
      <protection/>
    </xf>
    <xf numFmtId="186" fontId="27" fillId="0" borderId="22" xfId="0" applyNumberFormat="1" applyFont="1" applyFill="1" applyBorder="1" applyAlignment="1" applyProtection="1">
      <alignment horizontal="center" vertical="center" wrapText="1"/>
      <protection/>
    </xf>
    <xf numFmtId="0" fontId="31" fillId="0" borderId="0" xfId="61" applyFont="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wrapText="1"/>
      <protection/>
    </xf>
    <xf numFmtId="0" fontId="10" fillId="0" borderId="14" xfId="0" applyFont="1" applyFill="1" applyBorder="1" applyAlignment="1" applyProtection="1">
      <alignment horizontal="center" vertical="center" textRotation="255" wrapText="1"/>
      <protection/>
    </xf>
    <xf numFmtId="0" fontId="10" fillId="0" borderId="10" xfId="0" applyFont="1" applyFill="1" applyBorder="1" applyAlignment="1" applyProtection="1">
      <alignment horizontal="center" vertical="center" textRotation="255" wrapText="1"/>
      <protection/>
    </xf>
    <xf numFmtId="0" fontId="10" fillId="0" borderId="22" xfId="0" applyFont="1" applyFill="1" applyBorder="1" applyAlignment="1" applyProtection="1">
      <alignment horizontal="center" vertical="center" textRotation="255" wrapText="1"/>
      <protection/>
    </xf>
    <xf numFmtId="0" fontId="10" fillId="0" borderId="10" xfId="0" applyFont="1" applyFill="1" applyBorder="1" applyAlignment="1" applyProtection="1" quotePrefix="1">
      <alignment horizontal="center" vertical="center" wrapText="1"/>
      <protection/>
    </xf>
    <xf numFmtId="0" fontId="10" fillId="0" borderId="22" xfId="0" applyFont="1" applyFill="1" applyBorder="1" applyAlignment="1" applyProtection="1" quotePrefix="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54" xfId="0" applyFont="1" applyFill="1" applyBorder="1" applyAlignment="1" applyProtection="1">
      <alignment horizontal="center" vertical="center"/>
      <protection/>
    </xf>
    <xf numFmtId="0" fontId="10" fillId="0" borderId="55"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10" fillId="0" borderId="56" xfId="0" applyFont="1" applyFill="1" applyBorder="1" applyAlignment="1" applyProtection="1">
      <alignment vertical="center" wrapText="1"/>
      <protection/>
    </xf>
    <xf numFmtId="0" fontId="10" fillId="0" borderId="25" xfId="0"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0" fontId="10" fillId="0" borderId="23" xfId="0" applyFont="1" applyFill="1" applyBorder="1" applyAlignment="1" applyProtection="1">
      <alignment horizontal="center" vertical="center"/>
      <protection/>
    </xf>
    <xf numFmtId="0" fontId="10" fillId="0" borderId="57"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textRotation="255"/>
      <protection/>
    </xf>
    <xf numFmtId="0" fontId="10" fillId="0" borderId="25" xfId="0" applyFont="1" applyFill="1" applyBorder="1" applyAlignment="1" applyProtection="1">
      <alignment horizontal="center" vertical="center" textRotation="255"/>
      <protection/>
    </xf>
    <xf numFmtId="0" fontId="10" fillId="0" borderId="56"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56" xfId="0" applyFont="1" applyFill="1" applyBorder="1" applyAlignment="1" applyProtection="1" quotePrefix="1">
      <alignment horizontal="center" vertical="center" wrapText="1"/>
      <protection/>
    </xf>
    <xf numFmtId="0" fontId="10" fillId="0" borderId="25" xfId="0" applyFont="1" applyFill="1" applyBorder="1" applyAlignment="1" applyProtection="1" quotePrefix="1">
      <alignment horizontal="center" vertical="center" wrapText="1"/>
      <protection/>
    </xf>
    <xf numFmtId="0" fontId="10" fillId="0" borderId="11" xfId="0" applyFont="1" applyFill="1" applyBorder="1" applyAlignment="1" applyProtection="1" quotePrefix="1">
      <alignment horizontal="center" vertical="center" wrapText="1"/>
      <protection/>
    </xf>
    <xf numFmtId="0" fontId="27" fillId="0" borderId="56" xfId="0" applyFont="1" applyFill="1" applyBorder="1" applyAlignment="1" applyProtection="1">
      <alignment horizontal="center" vertical="center" wrapText="1"/>
      <protection/>
    </xf>
    <xf numFmtId="0" fontId="27" fillId="0" borderId="25"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56" xfId="0" applyFont="1" applyFill="1" applyBorder="1" applyAlignment="1" applyProtection="1">
      <alignment horizontal="center" vertical="center"/>
      <protection/>
    </xf>
    <xf numFmtId="0" fontId="27" fillId="0" borderId="25"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58" xfId="0" applyFont="1" applyFill="1" applyBorder="1" applyAlignment="1" applyProtection="1">
      <alignment horizontal="center" vertical="center" wrapText="1"/>
      <protection/>
    </xf>
    <xf numFmtId="0" fontId="10" fillId="0" borderId="57"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59"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10" fillId="0" borderId="60" xfId="0" applyFont="1" applyFill="1" applyBorder="1" applyAlignment="1" applyProtection="1">
      <alignment horizontal="center" vertical="center"/>
      <protection/>
    </xf>
    <xf numFmtId="0" fontId="10" fillId="0" borderId="61" xfId="0" applyFont="1" applyFill="1" applyBorder="1" applyAlignment="1" applyProtection="1">
      <alignment horizontal="center" vertical="center"/>
      <protection/>
    </xf>
    <xf numFmtId="0" fontId="10" fillId="0" borderId="15" xfId="0" applyFont="1" applyFill="1" applyBorder="1" applyAlignment="1" applyProtection="1" quotePrefix="1">
      <alignment horizontal="center" vertical="center" wrapText="1"/>
      <protection/>
    </xf>
    <xf numFmtId="0" fontId="27" fillId="0" borderId="14" xfId="0" applyFont="1" applyFill="1" applyBorder="1" applyAlignment="1" applyProtection="1">
      <alignment horizontal="center" vertical="center"/>
      <protection/>
    </xf>
    <xf numFmtId="0" fontId="10" fillId="0" borderId="38" xfId="0" applyFont="1" applyFill="1" applyBorder="1" applyAlignment="1" applyProtection="1">
      <alignment vertical="center" wrapText="1"/>
      <protection/>
    </xf>
    <xf numFmtId="0" fontId="10" fillId="0" borderId="38"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57" xfId="0" applyFont="1" applyFill="1" applyBorder="1" applyAlignment="1" applyProtection="1">
      <alignment horizontal="left" vertical="center" wrapText="1"/>
      <protection/>
    </xf>
    <xf numFmtId="0" fontId="27" fillId="0" borderId="14" xfId="42" applyNumberFormat="1" applyFont="1" applyFill="1" applyBorder="1" applyAlignment="1" applyProtection="1" quotePrefix="1">
      <alignment horizontal="center" vertical="center"/>
      <protection/>
    </xf>
    <xf numFmtId="0" fontId="27" fillId="0" borderId="10" xfId="42" applyNumberFormat="1" applyFont="1" applyFill="1" applyBorder="1" applyAlignment="1" applyProtection="1" quotePrefix="1">
      <alignment horizontal="center" vertical="center"/>
      <protection/>
    </xf>
    <xf numFmtId="0" fontId="27" fillId="0" borderId="22" xfId="42" applyNumberFormat="1" applyFont="1" applyFill="1" applyBorder="1" applyAlignment="1" applyProtection="1" quotePrefix="1">
      <alignment horizontal="center" vertical="center"/>
      <protection/>
    </xf>
    <xf numFmtId="0" fontId="10" fillId="0" borderId="12" xfId="0" applyFont="1" applyFill="1" applyBorder="1" applyAlignment="1" applyProtection="1">
      <alignment horizontal="center" vertical="center" wrapText="1"/>
      <protection/>
    </xf>
    <xf numFmtId="0" fontId="10" fillId="0" borderId="38" xfId="0" applyFont="1" applyFill="1" applyBorder="1" applyAlignment="1" applyProtection="1" quotePrefix="1">
      <alignment horizontal="left" vertical="center" wrapText="1"/>
      <protection/>
    </xf>
    <xf numFmtId="0" fontId="10" fillId="0" borderId="22"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10" fillId="0" borderId="22" xfId="0" applyFont="1" applyFill="1" applyBorder="1" applyAlignment="1" applyProtection="1">
      <alignment horizontal="left" vertical="center" wrapText="1"/>
      <protection/>
    </xf>
    <xf numFmtId="0" fontId="10" fillId="0" borderId="23" xfId="0" applyFont="1" applyFill="1" applyBorder="1" applyAlignment="1" applyProtection="1">
      <alignment vertical="center" wrapText="1"/>
      <protection/>
    </xf>
    <xf numFmtId="0" fontId="10" fillId="0" borderId="58" xfId="0" applyFont="1" applyFill="1" applyBorder="1" applyAlignment="1" applyProtection="1">
      <alignment vertical="center" wrapText="1"/>
      <protection/>
    </xf>
    <xf numFmtId="0" fontId="10" fillId="0" borderId="57" xfId="0" applyFont="1" applyFill="1" applyBorder="1" applyAlignment="1" applyProtection="1">
      <alignment vertical="center" wrapText="1"/>
      <protection/>
    </xf>
    <xf numFmtId="0" fontId="10" fillId="0" borderId="62" xfId="0" applyFont="1" applyFill="1" applyBorder="1" applyAlignment="1" applyProtection="1">
      <alignment vertical="center" wrapText="1"/>
      <protection/>
    </xf>
    <xf numFmtId="0" fontId="10" fillId="0" borderId="10" xfId="0" applyFont="1" applyFill="1" applyBorder="1" applyAlignment="1" applyProtection="1">
      <alignment vertical="center" wrapText="1"/>
      <protection/>
    </xf>
    <xf numFmtId="0" fontId="10" fillId="0" borderId="10" xfId="0" applyFont="1" applyFill="1" applyBorder="1" applyAlignment="1" applyProtection="1">
      <alignment vertical="center"/>
      <protection/>
    </xf>
    <xf numFmtId="0" fontId="30" fillId="0" borderId="56" xfId="0" applyFont="1" applyFill="1" applyBorder="1" applyAlignment="1" applyProtection="1" quotePrefix="1">
      <alignment horizontal="left" vertical="center" wrapText="1"/>
      <protection/>
    </xf>
    <xf numFmtId="0" fontId="30" fillId="0" borderId="25" xfId="0" applyFont="1" applyFill="1" applyBorder="1" applyAlignment="1" applyProtection="1" quotePrefix="1">
      <alignment horizontal="left" vertical="center" wrapText="1"/>
      <protection/>
    </xf>
    <xf numFmtId="0" fontId="10" fillId="0" borderId="14" xfId="0" applyFont="1" applyFill="1" applyBorder="1" applyAlignment="1" applyProtection="1" quotePrefix="1">
      <alignment horizontal="center" vertical="center" wrapText="1"/>
      <protection/>
    </xf>
    <xf numFmtId="0" fontId="10" fillId="0" borderId="10" xfId="0" applyFont="1" applyFill="1" applyBorder="1" applyAlignment="1" applyProtection="1" quotePrefix="1">
      <alignment horizontal="center" vertical="center"/>
      <protection/>
    </xf>
    <xf numFmtId="0" fontId="10" fillId="0" borderId="14" xfId="0" applyFont="1" applyFill="1" applyBorder="1" applyAlignment="1" applyProtection="1">
      <alignment horizontal="center" vertical="center" textRotation="255"/>
      <protection/>
    </xf>
    <xf numFmtId="0" fontId="10" fillId="0" borderId="10" xfId="0" applyFont="1" applyFill="1" applyBorder="1" applyAlignment="1" applyProtection="1">
      <alignment horizontal="center" vertical="center" textRotation="255"/>
      <protection/>
    </xf>
    <xf numFmtId="0" fontId="10" fillId="0" borderId="22" xfId="0" applyFont="1" applyFill="1" applyBorder="1" applyAlignment="1" applyProtection="1">
      <alignment horizontal="center" vertical="center" textRotation="255"/>
      <protection/>
    </xf>
    <xf numFmtId="0" fontId="10" fillId="0" borderId="63" xfId="0" applyFont="1" applyFill="1" applyBorder="1" applyAlignment="1" applyProtection="1" quotePrefix="1">
      <alignment horizontal="center" vertical="center" wrapText="1"/>
      <protection/>
    </xf>
    <xf numFmtId="0" fontId="10" fillId="0" borderId="63" xfId="0" applyFont="1" applyFill="1" applyBorder="1" applyAlignment="1" applyProtection="1">
      <alignment horizontal="center" vertical="center" wrapText="1"/>
      <protection/>
    </xf>
    <xf numFmtId="0" fontId="10" fillId="0" borderId="51" xfId="0" applyFont="1" applyFill="1" applyBorder="1" applyAlignment="1" applyProtection="1">
      <alignment horizontal="center" vertical="center" wrapText="1"/>
      <protection/>
    </xf>
    <xf numFmtId="0" fontId="10" fillId="0" borderId="62" xfId="0"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wrapText="1"/>
      <protection/>
    </xf>
    <xf numFmtId="0" fontId="27" fillId="0" borderId="22" xfId="0" applyFont="1" applyFill="1" applyBorder="1" applyAlignment="1" applyProtection="1">
      <alignment horizontal="center" vertical="center"/>
      <protection/>
    </xf>
    <xf numFmtId="0" fontId="4" fillId="0" borderId="0" xfId="0" applyFont="1" applyAlignment="1">
      <alignment horizontal="center" vertical="center"/>
    </xf>
    <xf numFmtId="0" fontId="28" fillId="0" borderId="12" xfId="0" applyFont="1" applyBorder="1" applyAlignment="1">
      <alignment horizontal="center" vertical="center"/>
    </xf>
    <xf numFmtId="0" fontId="28" fillId="0" borderId="25" xfId="0" applyFont="1" applyBorder="1" applyAlignment="1">
      <alignment horizontal="center" vertical="center"/>
    </xf>
    <xf numFmtId="0" fontId="28" fillId="0" borderId="11" xfId="0" applyFont="1" applyBorder="1" applyAlignment="1">
      <alignment horizontal="center" vertical="center"/>
    </xf>
    <xf numFmtId="0" fontId="28" fillId="0" borderId="12" xfId="42" applyNumberFormat="1" applyFont="1" applyBorder="1" applyAlignment="1" quotePrefix="1">
      <alignment horizontal="center" vertical="center"/>
    </xf>
    <xf numFmtId="0" fontId="28" fillId="0" borderId="25" xfId="42" applyNumberFormat="1" applyFont="1" applyBorder="1" applyAlignment="1" quotePrefix="1">
      <alignment horizontal="center" vertical="center"/>
    </xf>
    <xf numFmtId="0" fontId="0" fillId="0" borderId="56"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vertical="center" wrapText="1"/>
    </xf>
    <xf numFmtId="0" fontId="0" fillId="0" borderId="58" xfId="0" applyFont="1" applyBorder="1" applyAlignment="1">
      <alignment vertical="center" wrapText="1"/>
    </xf>
    <xf numFmtId="0" fontId="0" fillId="0" borderId="57" xfId="0" applyFont="1" applyBorder="1" applyAlignment="1">
      <alignment vertical="center" wrapText="1"/>
    </xf>
    <xf numFmtId="0" fontId="27" fillId="0" borderId="0" xfId="0" applyFont="1" applyAlignment="1">
      <alignment horizontal="center" vertical="center"/>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71" fillId="0" borderId="0" xfId="0" applyFont="1" applyBorder="1" applyAlignment="1">
      <alignment horizontal="left" vertical="top" wrapText="1"/>
    </xf>
    <xf numFmtId="0" fontId="71" fillId="0" borderId="28" xfId="0" applyFont="1" applyBorder="1" applyAlignment="1">
      <alignment horizontal="left" vertical="top" wrapText="1"/>
    </xf>
    <xf numFmtId="0" fontId="0" fillId="0" borderId="56" xfId="0" applyFont="1" applyBorder="1" applyAlignment="1">
      <alignment horizontal="center" vertical="center" wrapText="1"/>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10" xfId="0" applyFont="1" applyBorder="1" applyAlignment="1" quotePrefix="1">
      <alignment horizontal="center" vertical="center" wrapText="1"/>
    </xf>
    <xf numFmtId="0" fontId="10" fillId="25" borderId="56" xfId="0" applyFont="1" applyFill="1" applyBorder="1" applyAlignment="1" applyProtection="1">
      <alignment horizontal="center" vertical="center" wrapText="1"/>
      <protection locked="0"/>
    </xf>
    <xf numFmtId="0" fontId="10" fillId="25" borderId="25"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Alignment="1" applyProtection="1">
      <alignment horizontal="left" vertical="center"/>
      <protection/>
    </xf>
    <xf numFmtId="0" fontId="10" fillId="0" borderId="15" xfId="0" applyFont="1" applyFill="1" applyBorder="1" applyAlignment="1" applyProtection="1">
      <alignment horizontal="left" vertical="center"/>
      <protection locked="0"/>
    </xf>
    <xf numFmtId="0" fontId="10" fillId="0" borderId="30" xfId="0" applyFont="1" applyFill="1" applyBorder="1" applyAlignment="1" applyProtection="1">
      <alignment horizontal="left" vertical="center"/>
      <protection locked="0"/>
    </xf>
    <xf numFmtId="0" fontId="10" fillId="0" borderId="38" xfId="0" applyFont="1" applyFill="1" applyBorder="1" applyAlignment="1" applyProtection="1">
      <alignment horizontal="left" vertical="center"/>
      <protection locked="0"/>
    </xf>
    <xf numFmtId="0" fontId="0" fillId="0" borderId="1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42" applyNumberFormat="1" applyFont="1" applyBorder="1" applyAlignment="1" quotePrefix="1">
      <alignment horizontal="center" vertical="center" wrapText="1"/>
    </xf>
    <xf numFmtId="0" fontId="0" fillId="0" borderId="55" xfId="42" applyNumberFormat="1" applyFont="1" applyBorder="1" applyAlignment="1" quotePrefix="1">
      <alignment horizontal="center" vertical="center" wrapText="1"/>
    </xf>
    <xf numFmtId="0" fontId="28" fillId="0" borderId="5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56" xfId="42" applyNumberFormat="1" applyFont="1" applyBorder="1" applyAlignment="1" quotePrefix="1">
      <alignment horizontal="center" vertical="center"/>
    </xf>
    <xf numFmtId="0" fontId="27" fillId="0" borderId="15" xfId="0" applyFont="1" applyBorder="1" applyAlignment="1">
      <alignment horizontal="center" vertical="center"/>
    </xf>
    <xf numFmtId="0" fontId="27" fillId="0" borderId="38" xfId="0" applyFont="1" applyBorder="1" applyAlignment="1">
      <alignment horizontal="center" vertical="center"/>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indent="2"/>
    </xf>
    <xf numFmtId="0" fontId="0" fillId="0" borderId="25" xfId="0" applyFont="1" applyFill="1" applyBorder="1" applyAlignment="1">
      <alignment horizontal="left" vertical="center" wrapText="1" indent="2"/>
    </xf>
    <xf numFmtId="0" fontId="0" fillId="0" borderId="11" xfId="0" applyFont="1" applyFill="1" applyBorder="1" applyAlignment="1">
      <alignment horizontal="left" vertical="center" wrapText="1" indent="2"/>
    </xf>
    <xf numFmtId="0" fontId="0" fillId="0" borderId="56" xfId="0" applyFont="1" applyBorder="1" applyAlignment="1" quotePrefix="1">
      <alignment horizontal="center" vertical="center" wrapText="1"/>
    </xf>
    <xf numFmtId="0" fontId="0" fillId="0" borderId="25" xfId="0" applyFont="1" applyBorder="1" applyAlignment="1" quotePrefix="1">
      <alignment horizontal="center" vertical="center" wrapText="1"/>
    </xf>
    <xf numFmtId="0" fontId="28" fillId="0" borderId="25" xfId="0" applyFont="1" applyFill="1" applyBorder="1" applyAlignment="1">
      <alignment horizontal="center" vertical="center" wrapText="1"/>
    </xf>
    <xf numFmtId="0" fontId="0" fillId="0" borderId="11" xfId="0" applyFont="1" applyFill="1" applyBorder="1" applyAlignment="1">
      <alignment horizontal="center" vertical="center"/>
    </xf>
    <xf numFmtId="0" fontId="10" fillId="25" borderId="10" xfId="0" applyFont="1" applyFill="1" applyBorder="1" applyAlignment="1" applyProtection="1">
      <alignment horizontal="center" vertical="center" wrapText="1" shrinkToFit="1"/>
      <protection locked="0"/>
    </xf>
    <xf numFmtId="0" fontId="29" fillId="24" borderId="25" xfId="0" applyFont="1" applyFill="1" applyBorder="1" applyAlignment="1" applyProtection="1">
      <alignment horizontal="center" vertical="center"/>
      <protection locked="0"/>
    </xf>
    <xf numFmtId="0" fontId="29" fillId="24" borderId="11" xfId="0" applyFont="1" applyFill="1" applyBorder="1" applyAlignment="1" applyProtection="1">
      <alignment horizontal="center" vertical="center"/>
      <protection locked="0"/>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0" fillId="25" borderId="12" xfId="0" applyFont="1" applyFill="1" applyBorder="1" applyAlignment="1" applyProtection="1">
      <alignment horizontal="center" vertical="center" wrapText="1"/>
      <protection locked="0"/>
    </xf>
    <xf numFmtId="0" fontId="10" fillId="25" borderId="11" xfId="0" applyFont="1" applyFill="1" applyBorder="1" applyAlignment="1" applyProtection="1">
      <alignment horizontal="center" vertical="center" wrapText="1"/>
      <protection locked="0"/>
    </xf>
    <xf numFmtId="0" fontId="0" fillId="0" borderId="11" xfId="0" applyFont="1" applyFill="1" applyBorder="1" applyAlignment="1" quotePrefix="1">
      <alignment horizontal="center" vertical="center"/>
    </xf>
    <xf numFmtId="0" fontId="0" fillId="0" borderId="12" xfId="0" applyFont="1" applyBorder="1" applyAlignment="1" quotePrefix="1">
      <alignment horizontal="center" vertical="center" wrapText="1"/>
    </xf>
    <xf numFmtId="0" fontId="0" fillId="0" borderId="11" xfId="0" applyFont="1" applyBorder="1" applyAlignment="1" quotePrefix="1">
      <alignment horizontal="center" vertical="center" wrapText="1"/>
    </xf>
    <xf numFmtId="0" fontId="28" fillId="0" borderId="11" xfId="42" applyNumberFormat="1" applyFont="1" applyBorder="1" applyAlignment="1" quotePrefix="1">
      <alignment horizontal="center" vertical="center"/>
    </xf>
    <xf numFmtId="38" fontId="27" fillId="24" borderId="25" xfId="49" applyNumberFormat="1" applyFont="1" applyFill="1" applyBorder="1" applyAlignment="1" applyProtection="1">
      <alignment horizontal="center" vertical="center"/>
      <protection locked="0"/>
    </xf>
    <xf numFmtId="38" fontId="27" fillId="24" borderId="11" xfId="49" applyNumberFormat="1" applyFont="1" applyFill="1" applyBorder="1" applyAlignment="1" applyProtection="1">
      <alignment horizontal="center" vertical="center"/>
      <protection locked="0"/>
    </xf>
    <xf numFmtId="0" fontId="0" fillId="0" borderId="2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6"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59"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9" xfId="42" applyNumberFormat="1" applyFont="1" applyBorder="1" applyAlignment="1" quotePrefix="1">
      <alignment horizontal="center" vertical="center"/>
    </xf>
    <xf numFmtId="0" fontId="10" fillId="25" borderId="64" xfId="0" applyFont="1" applyFill="1" applyBorder="1" applyAlignment="1" applyProtection="1">
      <alignment horizontal="center" vertical="center" wrapText="1"/>
      <protection locked="0"/>
    </xf>
    <xf numFmtId="0" fontId="10" fillId="25" borderId="14" xfId="0" applyFont="1" applyFill="1" applyBorder="1" applyAlignment="1" applyProtection="1">
      <alignment horizontal="center" vertical="center" wrapText="1"/>
      <protection locked="0"/>
    </xf>
    <xf numFmtId="0" fontId="27" fillId="0" borderId="25" xfId="0" applyFont="1" applyBorder="1" applyAlignment="1">
      <alignment horizontal="center" vertical="center" textRotation="255"/>
    </xf>
    <xf numFmtId="0" fontId="10" fillId="25" borderId="10" xfId="0" applyFont="1" applyFill="1" applyBorder="1" applyAlignment="1" applyProtection="1">
      <alignment horizontal="center" vertical="center" wrapText="1"/>
      <protection locked="0"/>
    </xf>
    <xf numFmtId="0" fontId="10" fillId="25" borderId="22" xfId="0" applyFont="1" applyFill="1" applyBorder="1" applyAlignment="1" applyProtection="1">
      <alignment horizontal="center" vertical="center" wrapText="1"/>
      <protection locked="0"/>
    </xf>
    <xf numFmtId="0" fontId="10" fillId="25" borderId="65" xfId="0" applyFont="1" applyFill="1" applyBorder="1" applyAlignment="1" applyProtection="1">
      <alignment horizontal="center" vertical="center" wrapText="1"/>
      <protection locked="0"/>
    </xf>
    <xf numFmtId="0" fontId="10" fillId="25" borderId="66" xfId="0" applyFont="1" applyFill="1" applyBorder="1" applyAlignment="1" applyProtection="1">
      <alignment horizontal="center" vertical="center" wrapText="1"/>
      <protection locked="0"/>
    </xf>
    <xf numFmtId="0" fontId="29" fillId="24" borderId="65" xfId="0" applyFont="1" applyFill="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28" fillId="0" borderId="56" xfId="0" applyFont="1" applyBorder="1" applyAlignment="1">
      <alignment horizontal="center" vertical="center" wrapText="1"/>
    </xf>
    <xf numFmtId="0" fontId="80" fillId="0" borderId="67" xfId="0" applyFont="1" applyFill="1" applyBorder="1" applyAlignment="1" applyProtection="1">
      <alignment horizontal="center" vertical="center"/>
      <protection locked="0"/>
    </xf>
    <xf numFmtId="38" fontId="31" fillId="0" borderId="26" xfId="49" applyFont="1" applyFill="1" applyBorder="1" applyAlignment="1" applyProtection="1">
      <alignment horizontal="right" vertical="center"/>
      <protection locked="0"/>
    </xf>
    <xf numFmtId="38" fontId="31" fillId="0" borderId="33" xfId="49" applyFont="1" applyFill="1" applyBorder="1" applyAlignment="1" applyProtection="1">
      <alignment horizontal="right" vertical="center"/>
      <protection locked="0"/>
    </xf>
    <xf numFmtId="38" fontId="31" fillId="0" borderId="60" xfId="49" applyFont="1" applyFill="1" applyBorder="1" applyAlignment="1" applyProtection="1">
      <alignment horizontal="right" vertical="center"/>
      <protection locked="0"/>
    </xf>
    <xf numFmtId="38" fontId="31" fillId="0" borderId="13" xfId="49" applyFont="1" applyFill="1" applyBorder="1" applyAlignment="1" applyProtection="1">
      <alignment horizontal="right" vertical="center"/>
      <protection locked="0"/>
    </xf>
    <xf numFmtId="38" fontId="31" fillId="0" borderId="0" xfId="49" applyFont="1" applyFill="1" applyBorder="1" applyAlignment="1" applyProtection="1">
      <alignment horizontal="right" vertical="center"/>
      <protection locked="0"/>
    </xf>
    <xf numFmtId="38" fontId="31" fillId="0" borderId="40" xfId="49" applyFont="1" applyFill="1" applyBorder="1" applyAlignment="1" applyProtection="1">
      <alignment horizontal="right" vertical="center"/>
      <protection locked="0"/>
    </xf>
    <xf numFmtId="38" fontId="31" fillId="0" borderId="35" xfId="49" applyFont="1" applyFill="1" applyBorder="1" applyAlignment="1" applyProtection="1">
      <alignment horizontal="right" vertical="center"/>
      <protection locked="0"/>
    </xf>
    <xf numFmtId="38" fontId="31" fillId="0" borderId="21" xfId="49" applyFont="1" applyFill="1" applyBorder="1" applyAlignment="1" applyProtection="1">
      <alignment horizontal="right" vertical="center"/>
      <protection locked="0"/>
    </xf>
    <xf numFmtId="38" fontId="31" fillId="0" borderId="36" xfId="49" applyFont="1" applyFill="1" applyBorder="1" applyAlignment="1" applyProtection="1">
      <alignment horizontal="right" vertical="center"/>
      <protection locked="0"/>
    </xf>
    <xf numFmtId="205" fontId="31" fillId="0" borderId="68" xfId="49" applyNumberFormat="1" applyFont="1" applyFill="1" applyBorder="1" applyAlignment="1" applyProtection="1">
      <alignment horizontal="center" vertical="center" shrinkToFit="1"/>
      <protection locked="0"/>
    </xf>
    <xf numFmtId="205" fontId="31" fillId="0" borderId="69" xfId="49" applyNumberFormat="1" applyFont="1" applyFill="1" applyBorder="1" applyAlignment="1" applyProtection="1">
      <alignment horizontal="center" vertical="center" shrinkToFit="1"/>
      <protection locked="0"/>
    </xf>
    <xf numFmtId="0" fontId="3" fillId="27" borderId="70" xfId="0" applyFont="1" applyFill="1" applyBorder="1" applyAlignment="1" applyProtection="1" quotePrefix="1">
      <alignment horizontal="center" vertical="center"/>
      <protection locked="0"/>
    </xf>
    <xf numFmtId="0" fontId="3" fillId="27" borderId="71" xfId="0" applyFont="1" applyFill="1" applyBorder="1" applyAlignment="1" applyProtection="1">
      <alignment horizontal="center" vertical="center"/>
      <protection locked="0"/>
    </xf>
    <xf numFmtId="0" fontId="3" fillId="27" borderId="72" xfId="0" applyFont="1" applyFill="1" applyBorder="1" applyAlignment="1" applyProtection="1">
      <alignment horizontal="center" vertical="center"/>
      <protection locked="0"/>
    </xf>
    <xf numFmtId="0" fontId="3" fillId="27" borderId="73" xfId="0" applyFont="1" applyFill="1" applyBorder="1" applyAlignment="1" applyProtection="1">
      <alignment horizontal="center" vertical="center"/>
      <protection locked="0"/>
    </xf>
    <xf numFmtId="0" fontId="3" fillId="27" borderId="58" xfId="0" applyFont="1" applyFill="1" applyBorder="1" applyAlignment="1" applyProtection="1">
      <alignment horizontal="center" vertical="center"/>
      <protection locked="0"/>
    </xf>
    <xf numFmtId="0" fontId="3" fillId="27" borderId="74" xfId="0" applyFont="1" applyFill="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3" fillId="0" borderId="28" xfId="0" applyFont="1" applyBorder="1" applyAlignment="1" applyProtection="1">
      <alignment vertical="top" wrapText="1"/>
      <protection locked="0"/>
    </xf>
    <xf numFmtId="0" fontId="80" fillId="0" borderId="75" xfId="0" applyFont="1" applyFill="1" applyBorder="1" applyAlignment="1" applyProtection="1">
      <alignment horizontal="center" vertical="center"/>
      <protection locked="0"/>
    </xf>
    <xf numFmtId="0" fontId="80" fillId="0" borderId="76" xfId="0" applyFont="1" applyFill="1" applyBorder="1" applyAlignment="1" applyProtection="1">
      <alignment horizontal="center" vertical="center"/>
      <protection locked="0"/>
    </xf>
    <xf numFmtId="0" fontId="80" fillId="0" borderId="12" xfId="0" applyFont="1" applyFill="1" applyBorder="1" applyAlignment="1" applyProtection="1">
      <alignment horizontal="center" vertical="center"/>
      <protection locked="0"/>
    </xf>
    <xf numFmtId="0" fontId="80" fillId="0" borderId="77" xfId="0" applyFont="1" applyFill="1" applyBorder="1" applyAlignment="1" applyProtection="1">
      <alignment horizontal="center" vertical="center"/>
      <protection locked="0"/>
    </xf>
    <xf numFmtId="0" fontId="3" fillId="0" borderId="27"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 fillId="0" borderId="0" xfId="0" applyFont="1" applyBorder="1" applyAlignment="1" applyProtection="1" quotePrefix="1">
      <alignment horizontal="left" vertical="center" wrapText="1"/>
      <protection locked="0"/>
    </xf>
    <xf numFmtId="0" fontId="3" fillId="0" borderId="28" xfId="0" applyFont="1" applyBorder="1" applyAlignment="1" applyProtection="1" quotePrefix="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3"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 fillId="0" borderId="83" xfId="0" applyFont="1" applyFill="1" applyBorder="1" applyAlignment="1" applyProtection="1">
      <alignment horizontal="left" vertical="center"/>
      <protection locked="0"/>
    </xf>
    <xf numFmtId="0" fontId="3" fillId="0" borderId="84"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82"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32"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0" fontId="3" fillId="0" borderId="9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91"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13"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83" fillId="0" borderId="0" xfId="0" applyFont="1" applyBorder="1" applyAlignment="1" applyProtection="1">
      <alignment horizontal="center" vertical="center"/>
      <protection locked="0"/>
    </xf>
    <xf numFmtId="0" fontId="82" fillId="0" borderId="0" xfId="0" applyFont="1" applyBorder="1" applyAlignment="1" applyProtection="1">
      <alignment horizontal="center" vertical="center"/>
      <protection locked="0"/>
    </xf>
    <xf numFmtId="0" fontId="82" fillId="0" borderId="19"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3"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3" fillId="27" borderId="16" xfId="0" applyFont="1" applyFill="1" applyBorder="1" applyAlignment="1" applyProtection="1">
      <alignment horizontal="center" vertical="center"/>
      <protection locked="0"/>
    </xf>
    <xf numFmtId="0" fontId="3" fillId="27" borderId="17" xfId="0" applyFont="1" applyFill="1" applyBorder="1" applyAlignment="1" applyProtection="1">
      <alignment horizontal="center" vertical="center"/>
      <protection locked="0"/>
    </xf>
    <xf numFmtId="0" fontId="3" fillId="27" borderId="18" xfId="0" applyFont="1" applyFill="1" applyBorder="1" applyAlignment="1" applyProtection="1">
      <alignment horizontal="center" vertical="center"/>
      <protection locked="0"/>
    </xf>
    <xf numFmtId="0" fontId="3" fillId="27" borderId="78" xfId="0" applyFont="1" applyFill="1" applyBorder="1" applyAlignment="1" applyProtection="1">
      <alignment horizontal="center" vertical="center"/>
      <protection locked="0"/>
    </xf>
    <xf numFmtId="0" fontId="3" fillId="27" borderId="21" xfId="0" applyFont="1" applyFill="1" applyBorder="1" applyAlignment="1" applyProtection="1">
      <alignment horizontal="center" vertical="center"/>
      <protection locked="0"/>
    </xf>
    <xf numFmtId="0" fontId="3" fillId="27" borderId="48" xfId="0" applyFont="1" applyFill="1" applyBorder="1" applyAlignment="1" applyProtection="1">
      <alignment horizontal="center" vertical="center"/>
      <protection locked="0"/>
    </xf>
    <xf numFmtId="0" fontId="3" fillId="27" borderId="96" xfId="0" applyFont="1" applyFill="1" applyBorder="1" applyAlignment="1" applyProtection="1" quotePrefix="1">
      <alignment horizontal="center" vertical="center"/>
      <protection locked="0"/>
    </xf>
    <xf numFmtId="0" fontId="3" fillId="27" borderId="39" xfId="0" applyFont="1" applyFill="1" applyBorder="1" applyAlignment="1" applyProtection="1">
      <alignment horizontal="center" vertical="center"/>
      <protection locked="0"/>
    </xf>
    <xf numFmtId="0" fontId="3" fillId="27" borderId="49"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80" fillId="0" borderId="15" xfId="0" applyFont="1" applyBorder="1" applyAlignment="1" applyProtection="1">
      <alignment horizontal="center" vertical="center"/>
      <protection locked="0"/>
    </xf>
    <xf numFmtId="0" fontId="80" fillId="0" borderId="30" xfId="0"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27" borderId="39" xfId="0" applyFont="1" applyFill="1" applyBorder="1" applyAlignment="1" applyProtection="1" quotePrefix="1">
      <alignment horizontal="center" vertical="center"/>
      <protection locked="0"/>
    </xf>
    <xf numFmtId="0" fontId="3" fillId="27" borderId="78" xfId="0" applyFont="1" applyFill="1" applyBorder="1" applyAlignment="1" applyProtection="1" quotePrefix="1">
      <alignment horizontal="center" vertical="center"/>
      <protection locked="0"/>
    </xf>
    <xf numFmtId="0" fontId="3" fillId="27" borderId="21" xfId="0" applyFont="1" applyFill="1" applyBorder="1" applyAlignment="1" applyProtection="1" quotePrefix="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3" fillId="0" borderId="90" xfId="0" applyFont="1" applyFill="1" applyBorder="1" applyAlignment="1" applyProtection="1">
      <alignment horizontal="center" vertical="center" wrapText="1"/>
      <protection locked="0"/>
    </xf>
    <xf numFmtId="0" fontId="33" fillId="0" borderId="84" xfId="0" applyFont="1" applyFill="1" applyBorder="1" applyAlignment="1" applyProtection="1">
      <alignment horizontal="center" vertical="center" wrapText="1"/>
      <protection locked="0"/>
    </xf>
    <xf numFmtId="49" fontId="3" fillId="0" borderId="83" xfId="0" applyNumberFormat="1" applyFont="1" applyFill="1" applyBorder="1" applyAlignment="1" applyProtection="1">
      <alignment horizontal="left" vertical="center" indent="2"/>
      <protection locked="0"/>
    </xf>
    <xf numFmtId="49" fontId="3" fillId="0" borderId="84" xfId="0" applyNumberFormat="1" applyFont="1" applyFill="1" applyBorder="1" applyAlignment="1" applyProtection="1">
      <alignment horizontal="left" vertical="center" indent="2"/>
      <protection locked="0"/>
    </xf>
    <xf numFmtId="49" fontId="3" fillId="0" borderId="85" xfId="0" applyNumberFormat="1" applyFont="1" applyFill="1" applyBorder="1" applyAlignment="1" applyProtection="1">
      <alignment horizontal="left" vertical="center" indent="2"/>
      <protection locked="0"/>
    </xf>
    <xf numFmtId="0" fontId="3" fillId="0" borderId="97" xfId="0" applyFont="1" applyFill="1" applyBorder="1" applyAlignment="1" applyProtection="1">
      <alignment horizontal="center" vertical="center" wrapText="1"/>
      <protection locked="0"/>
    </xf>
    <xf numFmtId="0" fontId="3" fillId="0" borderId="9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99" xfId="0" applyFont="1" applyFill="1" applyBorder="1" applyAlignment="1" applyProtection="1">
      <alignment horizontal="left" vertical="center"/>
      <protection locked="0"/>
    </xf>
    <xf numFmtId="0" fontId="3" fillId="0" borderId="98"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3" fillId="0" borderId="32" xfId="0" applyFont="1" applyBorder="1" applyAlignment="1" applyProtection="1">
      <alignment horizontal="center" vertical="center"/>
      <protection locked="0"/>
    </xf>
    <xf numFmtId="0" fontId="3" fillId="0" borderId="101"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208" fontId="31" fillId="0" borderId="26" xfId="49" applyNumberFormat="1" applyFont="1" applyFill="1" applyBorder="1" applyAlignment="1" applyProtection="1">
      <alignment horizontal="center" vertical="center"/>
      <protection locked="0"/>
    </xf>
    <xf numFmtId="208" fontId="31" fillId="0" borderId="34" xfId="49" applyNumberFormat="1" applyFont="1" applyFill="1" applyBorder="1" applyAlignment="1" applyProtection="1">
      <alignment horizontal="center" vertical="center"/>
      <protection locked="0"/>
    </xf>
    <xf numFmtId="208" fontId="31" fillId="0" borderId="13" xfId="49" applyNumberFormat="1" applyFont="1" applyFill="1" applyBorder="1" applyAlignment="1" applyProtection="1">
      <alignment horizontal="center" vertical="center"/>
      <protection locked="0"/>
    </xf>
    <xf numFmtId="208" fontId="31" fillId="0" borderId="28" xfId="49" applyNumberFormat="1" applyFont="1" applyFill="1" applyBorder="1" applyAlignment="1" applyProtection="1">
      <alignment horizontal="center" vertical="center"/>
      <protection locked="0"/>
    </xf>
    <xf numFmtId="208" fontId="31" fillId="0" borderId="35" xfId="49" applyNumberFormat="1" applyFont="1" applyFill="1" applyBorder="1" applyAlignment="1" applyProtection="1">
      <alignment horizontal="center" vertical="center"/>
      <protection locked="0"/>
    </xf>
    <xf numFmtId="208" fontId="31" fillId="0" borderId="48" xfId="49" applyNumberFormat="1" applyFont="1" applyFill="1" applyBorder="1" applyAlignment="1" applyProtection="1">
      <alignment horizontal="center" vertical="center"/>
      <protection locked="0"/>
    </xf>
    <xf numFmtId="207" fontId="31" fillId="26" borderId="81" xfId="49" applyNumberFormat="1" applyFont="1" applyFill="1" applyBorder="1" applyAlignment="1" applyProtection="1">
      <alignment horizontal="center" vertical="center"/>
      <protection/>
    </xf>
    <xf numFmtId="207" fontId="31" fillId="26" borderId="82" xfId="49" applyNumberFormat="1" applyFont="1" applyFill="1" applyBorder="1" applyAlignment="1" applyProtection="1">
      <alignment horizontal="center" vertical="center"/>
      <protection/>
    </xf>
    <xf numFmtId="207" fontId="31" fillId="26" borderId="102" xfId="49" applyNumberFormat="1"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wrapText="1"/>
      <protection locked="0"/>
    </xf>
    <xf numFmtId="0" fontId="33" fillId="0" borderId="103" xfId="0" applyFont="1" applyFill="1" applyBorder="1" applyAlignment="1" applyProtection="1">
      <alignment horizontal="center" vertical="center" wrapText="1"/>
      <protection locked="0"/>
    </xf>
    <xf numFmtId="0" fontId="33" fillId="0" borderId="35"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protection locked="0"/>
    </xf>
    <xf numFmtId="0" fontId="33" fillId="0" borderId="10"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protection locked="0"/>
    </xf>
    <xf numFmtId="0" fontId="33" fillId="0" borderId="104" xfId="0" applyFont="1" applyBorder="1" applyAlignment="1" applyProtection="1">
      <alignment horizontal="center" vertical="center"/>
      <protection locked="0"/>
    </xf>
    <xf numFmtId="0" fontId="3" fillId="0" borderId="105" xfId="0" applyFont="1" applyFill="1" applyBorder="1" applyAlignment="1" applyProtection="1">
      <alignment horizontal="left" vertical="center" wrapText="1" indent="1"/>
      <protection locked="0"/>
    </xf>
    <xf numFmtId="0" fontId="3" fillId="0" borderId="12" xfId="0" applyFont="1" applyFill="1" applyBorder="1" applyAlignment="1" applyProtection="1">
      <alignment horizontal="left" vertical="center" wrapText="1" indent="1"/>
      <protection locked="0"/>
    </xf>
    <xf numFmtId="0" fontId="3" fillId="0" borderId="44"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wrapText="1" indent="1"/>
      <protection locked="0"/>
    </xf>
    <xf numFmtId="0" fontId="80" fillId="0" borderId="106" xfId="0" applyFont="1" applyFill="1" applyBorder="1" applyAlignment="1" applyProtection="1">
      <alignment horizontal="center" vertical="center"/>
      <protection locked="0"/>
    </xf>
    <xf numFmtId="0" fontId="80" fillId="0" borderId="107" xfId="0" applyFont="1" applyFill="1" applyBorder="1" applyAlignment="1" applyProtection="1">
      <alignment horizontal="center" vertical="center"/>
      <protection locked="0"/>
    </xf>
    <xf numFmtId="0" fontId="80" fillId="26" borderId="11" xfId="0" applyNumberFormat="1" applyFont="1" applyFill="1" applyBorder="1" applyAlignment="1" applyProtection="1">
      <alignment horizontal="center" vertical="center" wrapText="1"/>
      <protection/>
    </xf>
    <xf numFmtId="0" fontId="80" fillId="26" borderId="35" xfId="0" applyNumberFormat="1" applyFont="1" applyFill="1" applyBorder="1" applyAlignment="1" applyProtection="1">
      <alignment horizontal="center" vertical="center" wrapText="1"/>
      <protection/>
    </xf>
    <xf numFmtId="0" fontId="80" fillId="0" borderId="108" xfId="0" applyFont="1" applyFill="1" applyBorder="1" applyAlignment="1" applyProtection="1">
      <alignment horizontal="center" vertical="center"/>
      <protection locked="0"/>
    </xf>
    <xf numFmtId="0" fontId="80" fillId="0" borderId="109" xfId="0" applyFont="1" applyFill="1" applyBorder="1" applyAlignment="1" applyProtection="1">
      <alignment horizontal="center" vertical="center"/>
      <protection locked="0"/>
    </xf>
    <xf numFmtId="0" fontId="80" fillId="0" borderId="11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205" fontId="31" fillId="0" borderId="26" xfId="49" applyNumberFormat="1" applyFont="1" applyFill="1" applyBorder="1" applyAlignment="1" applyProtection="1">
      <alignment horizontal="center" vertical="center" shrinkToFit="1"/>
      <protection locked="0"/>
    </xf>
    <xf numFmtId="205" fontId="31" fillId="0" borderId="33" xfId="49" applyNumberFormat="1" applyFont="1" applyFill="1" applyBorder="1" applyAlignment="1" applyProtection="1">
      <alignment horizontal="center" vertical="center" shrinkToFit="1"/>
      <protection locked="0"/>
    </xf>
    <xf numFmtId="205" fontId="31" fillId="0" borderId="60" xfId="49" applyNumberFormat="1" applyFont="1" applyFill="1" applyBorder="1" applyAlignment="1" applyProtection="1">
      <alignment horizontal="center" vertical="center" shrinkToFit="1"/>
      <protection locked="0"/>
    </xf>
    <xf numFmtId="38" fontId="31" fillId="26" borderId="26" xfId="49" applyNumberFormat="1" applyFont="1" applyFill="1" applyBorder="1" applyAlignment="1" applyProtection="1">
      <alignment horizontal="right" vertical="center"/>
      <protection/>
    </xf>
    <xf numFmtId="38" fontId="31" fillId="26" borderId="33" xfId="49" applyNumberFormat="1" applyFont="1" applyFill="1" applyBorder="1" applyAlignment="1" applyProtection="1">
      <alignment horizontal="right" vertical="center"/>
      <protection/>
    </xf>
    <xf numFmtId="38" fontId="31" fillId="26" borderId="60" xfId="49" applyNumberFormat="1" applyFont="1" applyFill="1" applyBorder="1" applyAlignment="1" applyProtection="1">
      <alignment horizontal="right" vertical="center"/>
      <protection/>
    </xf>
    <xf numFmtId="38" fontId="31" fillId="26" borderId="13" xfId="49" applyNumberFormat="1" applyFont="1" applyFill="1" applyBorder="1" applyAlignment="1" applyProtection="1">
      <alignment horizontal="right" vertical="center"/>
      <protection/>
    </xf>
    <xf numFmtId="38" fontId="31" fillId="26" borderId="0" xfId="49" applyNumberFormat="1" applyFont="1" applyFill="1" applyBorder="1" applyAlignment="1" applyProtection="1">
      <alignment horizontal="right" vertical="center"/>
      <protection/>
    </xf>
    <xf numFmtId="38" fontId="31" fillId="26" borderId="40" xfId="49" applyNumberFormat="1" applyFont="1" applyFill="1" applyBorder="1" applyAlignment="1" applyProtection="1">
      <alignment horizontal="right" vertical="center"/>
      <protection/>
    </xf>
    <xf numFmtId="38" fontId="31" fillId="26" borderId="35" xfId="49" applyNumberFormat="1" applyFont="1" applyFill="1" applyBorder="1" applyAlignment="1" applyProtection="1">
      <alignment horizontal="right" vertical="center"/>
      <protection/>
    </xf>
    <xf numFmtId="38" fontId="31" fillId="26" borderId="21" xfId="49" applyNumberFormat="1" applyFont="1" applyFill="1" applyBorder="1" applyAlignment="1" applyProtection="1">
      <alignment horizontal="right" vertical="center"/>
      <protection/>
    </xf>
    <xf numFmtId="38" fontId="31" fillId="26" borderId="36" xfId="49" applyNumberFormat="1" applyFont="1" applyFill="1" applyBorder="1" applyAlignment="1" applyProtection="1">
      <alignment horizontal="right" vertical="center"/>
      <protection/>
    </xf>
    <xf numFmtId="0" fontId="3" fillId="0" borderId="26"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32" xfId="0" applyFont="1" applyBorder="1" applyAlignment="1" applyProtection="1" quotePrefix="1">
      <alignment horizontal="center" vertical="center" wrapText="1"/>
      <protection locked="0"/>
    </xf>
    <xf numFmtId="0" fontId="3" fillId="0" borderId="33" xfId="0" applyFont="1" applyBorder="1" applyAlignment="1" applyProtection="1" quotePrefix="1">
      <alignment horizontal="center" vertical="center" wrapText="1"/>
      <protection locked="0"/>
    </xf>
    <xf numFmtId="0" fontId="3" fillId="0" borderId="60" xfId="0" applyFont="1" applyBorder="1" applyAlignment="1" applyProtection="1" quotePrefix="1">
      <alignment horizontal="center" vertical="center" wrapText="1"/>
      <protection locked="0"/>
    </xf>
    <xf numFmtId="0" fontId="3" fillId="0" borderId="27" xfId="0" applyFont="1" applyBorder="1" applyAlignment="1" applyProtection="1" quotePrefix="1">
      <alignment horizontal="center" vertical="center" wrapText="1"/>
      <protection locked="0"/>
    </xf>
    <xf numFmtId="0" fontId="3" fillId="0" borderId="0" xfId="0" applyFont="1" applyBorder="1" applyAlignment="1" applyProtection="1" quotePrefix="1">
      <alignment horizontal="center" vertical="center" wrapText="1"/>
      <protection locked="0"/>
    </xf>
    <xf numFmtId="0" fontId="3" fillId="0" borderId="40" xfId="0" applyFont="1" applyBorder="1" applyAlignment="1" applyProtection="1" quotePrefix="1">
      <alignment horizontal="center" vertical="center" wrapText="1"/>
      <protection locked="0"/>
    </xf>
    <xf numFmtId="0" fontId="3" fillId="0" borderId="29" xfId="0" applyFont="1" applyBorder="1" applyAlignment="1" applyProtection="1" quotePrefix="1">
      <alignment horizontal="center" vertical="center" wrapText="1"/>
      <protection locked="0"/>
    </xf>
    <xf numFmtId="0" fontId="3" fillId="0" borderId="19" xfId="0" applyFont="1" applyBorder="1" applyAlignment="1" applyProtection="1" quotePrefix="1">
      <alignment horizontal="center" vertical="center" wrapText="1"/>
      <protection locked="0"/>
    </xf>
    <xf numFmtId="0" fontId="3" fillId="0" borderId="111" xfId="0" applyFont="1" applyBorder="1" applyAlignment="1" applyProtection="1" quotePrefix="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60"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 fillId="0" borderId="26" xfId="0" applyFont="1" applyFill="1" applyBorder="1" applyAlignment="1" applyProtection="1" quotePrefix="1">
      <alignment horizontal="left" vertical="center" wrapText="1"/>
      <protection locked="0"/>
    </xf>
    <xf numFmtId="0" fontId="3" fillId="0" borderId="33" xfId="0" applyFont="1" applyFill="1" applyBorder="1" applyAlignment="1" applyProtection="1" quotePrefix="1">
      <alignment horizontal="left" vertical="center" wrapText="1"/>
      <protection locked="0"/>
    </xf>
    <xf numFmtId="0" fontId="3" fillId="0" borderId="60" xfId="0" applyFont="1" applyFill="1" applyBorder="1" applyAlignment="1" applyProtection="1" quotePrefix="1">
      <alignment horizontal="left" vertical="center" wrapText="1"/>
      <protection locked="0"/>
    </xf>
    <xf numFmtId="0" fontId="3" fillId="0" borderId="35" xfId="0" applyFont="1" applyFill="1" applyBorder="1" applyAlignment="1" applyProtection="1" quotePrefix="1">
      <alignment horizontal="left" vertical="center" wrapText="1"/>
      <protection locked="0"/>
    </xf>
    <xf numFmtId="0" fontId="3" fillId="0" borderId="21" xfId="0" applyFont="1" applyFill="1" applyBorder="1" applyAlignment="1" applyProtection="1" quotePrefix="1">
      <alignment horizontal="left" vertical="center" wrapText="1"/>
      <protection locked="0"/>
    </xf>
    <xf numFmtId="0" fontId="3" fillId="0" borderId="36" xfId="0" applyFont="1" applyFill="1" applyBorder="1" applyAlignment="1" applyProtection="1" quotePrefix="1">
      <alignment horizontal="left" vertical="center" wrapText="1"/>
      <protection locked="0"/>
    </xf>
    <xf numFmtId="38" fontId="3" fillId="26" borderId="26" xfId="49" applyFont="1" applyFill="1" applyBorder="1" applyAlignment="1" applyProtection="1" quotePrefix="1">
      <alignment horizontal="center" vertical="center" wrapText="1"/>
      <protection/>
    </xf>
    <xf numFmtId="38" fontId="3" fillId="26" borderId="33" xfId="49" applyFont="1" applyFill="1" applyBorder="1" applyAlignment="1" applyProtection="1" quotePrefix="1">
      <alignment horizontal="center" vertical="center" wrapText="1"/>
      <protection/>
    </xf>
    <xf numFmtId="38" fontId="3" fillId="26" borderId="34" xfId="49" applyFont="1" applyFill="1" applyBorder="1" applyAlignment="1" applyProtection="1" quotePrefix="1">
      <alignment horizontal="center" vertical="center" wrapText="1"/>
      <protection/>
    </xf>
    <xf numFmtId="38" fontId="3" fillId="26" borderId="112" xfId="49" applyFont="1" applyFill="1" applyBorder="1" applyAlignment="1" applyProtection="1" quotePrefix="1">
      <alignment horizontal="center" vertical="center" wrapText="1"/>
      <protection/>
    </xf>
    <xf numFmtId="38" fontId="3" fillId="26" borderId="19" xfId="49" applyFont="1" applyFill="1" applyBorder="1" applyAlignment="1" applyProtection="1" quotePrefix="1">
      <alignment horizontal="center" vertical="center" wrapText="1"/>
      <protection/>
    </xf>
    <xf numFmtId="38" fontId="3" fillId="26" borderId="20" xfId="49" applyFont="1" applyFill="1" applyBorder="1" applyAlignment="1" applyProtection="1" quotePrefix="1">
      <alignment horizontal="center" vertical="center" wrapText="1"/>
      <protection/>
    </xf>
    <xf numFmtId="0" fontId="3" fillId="0" borderId="12" xfId="0" applyFont="1" applyFill="1" applyBorder="1" applyAlignment="1" applyProtection="1" quotePrefix="1">
      <alignment horizontal="center" vertical="center" wrapText="1"/>
      <protection locked="0"/>
    </xf>
    <xf numFmtId="0" fontId="3" fillId="0" borderId="113" xfId="0" applyFont="1" applyFill="1" applyBorder="1" applyAlignment="1" applyProtection="1" quotePrefix="1">
      <alignment horizontal="center" vertical="center" wrapText="1"/>
      <protection locked="0"/>
    </xf>
    <xf numFmtId="38" fontId="31" fillId="26" borderId="12" xfId="49" applyFont="1" applyFill="1" applyBorder="1" applyAlignment="1" applyProtection="1">
      <alignment horizontal="right" vertical="center"/>
      <protection/>
    </xf>
    <xf numFmtId="38" fontId="31" fillId="26" borderId="11" xfId="49" applyFont="1" applyFill="1" applyBorder="1" applyAlignment="1" applyProtection="1">
      <alignment horizontal="right" vertical="center"/>
      <protection/>
    </xf>
    <xf numFmtId="38" fontId="3" fillId="0" borderId="114" xfId="49" applyFont="1" applyFill="1" applyBorder="1" applyAlignment="1" applyProtection="1">
      <alignment horizontal="center" vertical="center"/>
      <protection locked="0"/>
    </xf>
    <xf numFmtId="38" fontId="3" fillId="0" borderId="115" xfId="49" applyFont="1" applyFill="1" applyBorder="1" applyAlignment="1" applyProtection="1">
      <alignment horizontal="center" vertical="center"/>
      <protection locked="0"/>
    </xf>
    <xf numFmtId="38" fontId="3" fillId="0" borderId="116" xfId="49" applyFont="1" applyFill="1" applyBorder="1" applyAlignment="1" applyProtection="1">
      <alignment horizontal="center" vertical="center"/>
      <protection locked="0"/>
    </xf>
    <xf numFmtId="38" fontId="3" fillId="0" borderId="117" xfId="49"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26" xfId="0" applyFont="1" applyFill="1" applyBorder="1" applyAlignment="1" applyProtection="1" quotePrefix="1">
      <alignment horizontal="center" vertical="center" wrapText="1"/>
      <protection locked="0"/>
    </xf>
    <xf numFmtId="0" fontId="3" fillId="0" borderId="33" xfId="0" applyFont="1" applyFill="1" applyBorder="1" applyAlignment="1" applyProtection="1" quotePrefix="1">
      <alignment horizontal="center" vertical="center" wrapText="1"/>
      <protection locked="0"/>
    </xf>
    <xf numFmtId="0" fontId="3" fillId="0" borderId="35" xfId="0" applyFont="1" applyFill="1" applyBorder="1" applyAlignment="1" applyProtection="1" quotePrefix="1">
      <alignment horizontal="center" vertical="center" wrapText="1"/>
      <protection locked="0"/>
    </xf>
    <xf numFmtId="0" fontId="3" fillId="0" borderId="21" xfId="0" applyFont="1" applyFill="1" applyBorder="1" applyAlignment="1" applyProtection="1" quotePrefix="1">
      <alignment horizontal="center" vertical="center" wrapText="1"/>
      <protection locked="0"/>
    </xf>
    <xf numFmtId="0" fontId="3" fillId="0" borderId="26"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104" xfId="0" applyFont="1" applyFill="1" applyBorder="1" applyAlignment="1" applyProtection="1">
      <alignment horizontal="center" vertical="center"/>
      <protection locked="0"/>
    </xf>
    <xf numFmtId="0" fontId="3" fillId="0" borderId="118"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locked="0"/>
    </xf>
    <xf numFmtId="2" fontId="3" fillId="0" borderId="15" xfId="0" applyNumberFormat="1"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38" xfId="0" applyNumberFormat="1" applyFont="1" applyFill="1" applyBorder="1" applyAlignment="1" applyProtection="1">
      <alignment horizontal="center" vertical="center" wrapText="1"/>
      <protection locked="0"/>
    </xf>
    <xf numFmtId="201" fontId="3" fillId="0" borderId="30"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left" vertical="center" indent="2"/>
      <protection locked="0"/>
    </xf>
    <xf numFmtId="49" fontId="3" fillId="0" borderId="30" xfId="0" applyNumberFormat="1" applyFont="1" applyFill="1" applyBorder="1" applyAlignment="1" applyProtection="1">
      <alignment horizontal="left" vertical="center" indent="2"/>
      <protection locked="0"/>
    </xf>
    <xf numFmtId="49" fontId="3" fillId="0" borderId="37" xfId="0" applyNumberFormat="1" applyFont="1" applyFill="1" applyBorder="1" applyAlignment="1" applyProtection="1">
      <alignment horizontal="left" vertical="center" indent="2"/>
      <protection locked="0"/>
    </xf>
    <xf numFmtId="0" fontId="3" fillId="0" borderId="26" xfId="0" applyFont="1" applyBorder="1" applyAlignment="1" applyProtection="1">
      <alignment horizontal="center" vertical="center" wrapText="1"/>
      <protection locked="0"/>
    </xf>
    <xf numFmtId="0" fontId="3" fillId="0" borderId="35" xfId="0" applyFont="1" applyFill="1" applyBorder="1" applyAlignment="1" applyProtection="1">
      <alignment horizontal="left" vertical="center"/>
      <protection locked="0"/>
    </xf>
    <xf numFmtId="0" fontId="3" fillId="0" borderId="38" xfId="0" applyFont="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textRotation="255"/>
      <protection locked="0"/>
    </xf>
    <xf numFmtId="0" fontId="3" fillId="0" borderId="0" xfId="0" applyFont="1" applyBorder="1" applyAlignment="1" applyProtection="1">
      <alignment horizontal="center" vertical="center" textRotation="255"/>
      <protection locked="0"/>
    </xf>
    <xf numFmtId="0" fontId="3" fillId="0" borderId="29" xfId="0" applyFont="1" applyBorder="1" applyAlignment="1" applyProtection="1">
      <alignment horizontal="center" vertical="center" textRotation="255"/>
      <protection locked="0"/>
    </xf>
    <xf numFmtId="0" fontId="3" fillId="0" borderId="19" xfId="0" applyFont="1" applyBorder="1" applyAlignment="1" applyProtection="1">
      <alignment horizontal="center" vertical="center" textRotation="255"/>
      <protection locked="0"/>
    </xf>
    <xf numFmtId="0" fontId="3" fillId="0" borderId="1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3" fillId="0" borderId="15" xfId="0" applyFont="1" applyBorder="1" applyAlignment="1" applyProtection="1">
      <alignment horizontal="center" vertical="center" wrapText="1"/>
      <protection locked="0"/>
    </xf>
    <xf numFmtId="0" fontId="33" fillId="0" borderId="30" xfId="0" applyFont="1" applyBorder="1" applyAlignment="1" applyProtection="1">
      <alignment horizontal="center" vertical="center" wrapText="1"/>
      <protection locked="0"/>
    </xf>
    <xf numFmtId="0" fontId="33" fillId="0" borderId="38" xfId="0" applyFont="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protection locked="0"/>
    </xf>
    <xf numFmtId="0" fontId="80" fillId="0" borderId="15" xfId="0" applyFont="1" applyFill="1" applyBorder="1" applyAlignment="1" applyProtection="1">
      <alignment horizontal="center" vertical="center"/>
      <protection locked="0"/>
    </xf>
    <xf numFmtId="0" fontId="80" fillId="0" borderId="30" xfId="0" applyFont="1" applyFill="1" applyBorder="1" applyAlignment="1" applyProtection="1">
      <alignment horizontal="center" vertical="center"/>
      <protection locked="0"/>
    </xf>
    <xf numFmtId="0" fontId="80" fillId="0" borderId="21" xfId="0" applyFont="1" applyFill="1" applyBorder="1" applyAlignment="1" applyProtection="1">
      <alignment horizontal="center" vertical="center"/>
      <protection locked="0"/>
    </xf>
    <xf numFmtId="0" fontId="80" fillId="0" borderId="3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textRotation="255"/>
      <protection locked="0"/>
    </xf>
    <xf numFmtId="0" fontId="3" fillId="0" borderId="60" xfId="0" applyFont="1" applyFill="1" applyBorder="1" applyAlignment="1" applyProtection="1">
      <alignment horizontal="center" vertical="center" textRotation="255"/>
      <protection locked="0"/>
    </xf>
    <xf numFmtId="0" fontId="3" fillId="0" borderId="13" xfId="0" applyFont="1" applyFill="1" applyBorder="1" applyAlignment="1" applyProtection="1">
      <alignment horizontal="center" vertical="center" textRotation="255"/>
      <protection locked="0"/>
    </xf>
    <xf numFmtId="0" fontId="3" fillId="0" borderId="40" xfId="0" applyFont="1" applyFill="1" applyBorder="1" applyAlignment="1" applyProtection="1">
      <alignment horizontal="center" vertical="center" textRotation="255"/>
      <protection locked="0"/>
    </xf>
    <xf numFmtId="0" fontId="3" fillId="0" borderId="112" xfId="0" applyFont="1" applyFill="1" applyBorder="1" applyAlignment="1" applyProtection="1">
      <alignment horizontal="center" vertical="center" textRotation="255"/>
      <protection locked="0"/>
    </xf>
    <xf numFmtId="0" fontId="3" fillId="0" borderId="111" xfId="0" applyFont="1" applyFill="1" applyBorder="1" applyAlignment="1" applyProtection="1">
      <alignment horizontal="center" vertical="center" textRotation="255"/>
      <protection locked="0"/>
    </xf>
    <xf numFmtId="0" fontId="3" fillId="0" borderId="35"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3" fillId="0" borderId="119" xfId="0" applyFont="1" applyFill="1" applyBorder="1" applyAlignment="1" applyProtection="1">
      <alignment horizontal="center" vertical="center" wrapText="1"/>
      <protection locked="0"/>
    </xf>
    <xf numFmtId="0" fontId="3" fillId="0" borderId="120"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33" fillId="0" borderId="3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95" xfId="0" applyFont="1" applyFill="1" applyBorder="1" applyAlignment="1" applyProtection="1">
      <alignment horizontal="center" vertical="center" wrapText="1"/>
      <protection locked="0"/>
    </xf>
    <xf numFmtId="0" fontId="3" fillId="0" borderId="121" xfId="0" applyFont="1" applyFill="1" applyBorder="1" applyAlignment="1" applyProtection="1">
      <alignment horizontal="center" vertical="center" wrapText="1"/>
      <protection locked="0"/>
    </xf>
    <xf numFmtId="12" fontId="3" fillId="0" borderId="93" xfId="0" applyNumberFormat="1" applyFont="1" applyFill="1" applyBorder="1" applyAlignment="1" applyProtection="1">
      <alignment horizontal="center" vertical="center" wrapText="1"/>
      <protection locked="0"/>
    </xf>
    <xf numFmtId="12" fontId="3" fillId="0" borderId="95" xfId="0" applyNumberFormat="1" applyFont="1" applyFill="1" applyBorder="1" applyAlignment="1" applyProtection="1">
      <alignment horizontal="center" vertical="center" wrapText="1"/>
      <protection locked="0"/>
    </xf>
    <xf numFmtId="201" fontId="3" fillId="0" borderId="94" xfId="0" applyNumberFormat="1"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wrapText="1"/>
      <protection locked="0"/>
    </xf>
    <xf numFmtId="12" fontId="3" fillId="0" borderId="15" xfId="0" applyNumberFormat="1" applyFont="1" applyFill="1" applyBorder="1" applyAlignment="1" applyProtection="1">
      <alignment horizontal="center" vertical="center" wrapText="1"/>
      <protection locked="0"/>
    </xf>
    <xf numFmtId="12" fontId="3" fillId="0" borderId="38"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3" fillId="0" borderId="32"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0"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4"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209" fontId="3" fillId="0" borderId="26" xfId="0" applyNumberFormat="1" applyFont="1" applyFill="1" applyBorder="1" applyAlignment="1" applyProtection="1" quotePrefix="1">
      <alignment horizontal="center" vertical="center" wrapText="1"/>
      <protection/>
    </xf>
    <xf numFmtId="209" fontId="3" fillId="0" borderId="33" xfId="0" applyNumberFormat="1" applyFont="1" applyFill="1" applyBorder="1" applyAlignment="1" applyProtection="1" quotePrefix="1">
      <alignment horizontal="center" vertical="center" wrapText="1"/>
      <protection/>
    </xf>
    <xf numFmtId="209" fontId="3" fillId="0" borderId="13" xfId="0" applyNumberFormat="1" applyFont="1" applyFill="1" applyBorder="1" applyAlignment="1" applyProtection="1" quotePrefix="1">
      <alignment horizontal="center" vertical="center" wrapText="1"/>
      <protection/>
    </xf>
    <xf numFmtId="209" fontId="3" fillId="0" borderId="0" xfId="0" applyNumberFormat="1" applyFont="1" applyFill="1" applyBorder="1" applyAlignment="1" applyProtection="1" quotePrefix="1">
      <alignment horizontal="center" vertical="center" wrapText="1"/>
      <protection/>
    </xf>
    <xf numFmtId="209" fontId="3" fillId="0" borderId="112" xfId="0" applyNumberFormat="1" applyFont="1" applyFill="1" applyBorder="1" applyAlignment="1" applyProtection="1" quotePrefix="1">
      <alignment horizontal="center" vertical="center" wrapText="1"/>
      <protection/>
    </xf>
    <xf numFmtId="209" fontId="3" fillId="0" borderId="19" xfId="0" applyNumberFormat="1" applyFont="1" applyFill="1" applyBorder="1" applyAlignment="1" applyProtection="1" quotePrefix="1">
      <alignment horizontal="center" vertical="center" wrapText="1"/>
      <protection/>
    </xf>
    <xf numFmtId="2" fontId="3" fillId="0" borderId="121" xfId="0" applyNumberFormat="1" applyFont="1" applyFill="1" applyBorder="1" applyAlignment="1" applyProtection="1">
      <alignment horizontal="center" vertical="center" wrapText="1"/>
      <protection locked="0"/>
    </xf>
    <xf numFmtId="2" fontId="3" fillId="0" borderId="93" xfId="0" applyNumberFormat="1" applyFont="1" applyFill="1" applyBorder="1" applyAlignment="1" applyProtection="1">
      <alignment horizontal="center" vertical="center" wrapText="1"/>
      <protection locked="0"/>
    </xf>
    <xf numFmtId="0" fontId="84" fillId="0" borderId="21" xfId="61" applyFont="1" applyBorder="1" applyAlignment="1" applyProtection="1">
      <alignment horizontal="center" vertical="center" readingOrder="1"/>
      <protection locked="0"/>
    </xf>
    <xf numFmtId="0" fontId="40" fillId="27" borderId="63" xfId="61" applyFont="1" applyFill="1" applyBorder="1" applyAlignment="1" applyProtection="1">
      <alignment horizontal="center" vertical="center"/>
      <protection locked="0"/>
    </xf>
    <xf numFmtId="0" fontId="40" fillId="27" borderId="51" xfId="61" applyFont="1" applyFill="1" applyBorder="1" applyAlignment="1" applyProtection="1">
      <alignment horizontal="center" vertical="center"/>
      <protection locked="0"/>
    </xf>
    <xf numFmtId="0" fontId="40" fillId="27" borderId="62" xfId="61" applyFont="1" applyFill="1" applyBorder="1" applyAlignment="1" applyProtection="1">
      <alignment horizontal="center" vertical="center"/>
      <protection locked="0"/>
    </xf>
    <xf numFmtId="0" fontId="85" fillId="27" borderId="63" xfId="61" applyFont="1" applyFill="1" applyBorder="1" applyAlignment="1" applyProtection="1">
      <alignment horizontal="center" vertical="center"/>
      <protection locked="0"/>
    </xf>
    <xf numFmtId="0" fontId="85" fillId="27" borderId="51" xfId="61" applyFont="1" applyFill="1" applyBorder="1" applyAlignment="1" applyProtection="1">
      <alignment horizontal="center" vertical="center"/>
      <protection locked="0"/>
    </xf>
    <xf numFmtId="0" fontId="85" fillId="27" borderId="62" xfId="61" applyFont="1" applyFill="1" applyBorder="1" applyAlignment="1" applyProtection="1">
      <alignment horizontal="center" vertical="center"/>
      <protection locked="0"/>
    </xf>
    <xf numFmtId="0" fontId="31" fillId="0" borderId="46" xfId="61" applyFont="1" applyBorder="1" applyAlignment="1" applyProtection="1">
      <alignment horizontal="center" vertical="center" textRotation="255" wrapText="1"/>
      <protection locked="0"/>
    </xf>
    <xf numFmtId="0" fontId="31" fillId="0" borderId="39" xfId="61" applyFont="1" applyBorder="1" applyAlignment="1" applyProtection="1">
      <alignment horizontal="center" vertical="center" textRotation="255" wrapText="1"/>
      <protection locked="0"/>
    </xf>
    <xf numFmtId="0" fontId="31" fillId="0" borderId="45" xfId="61" applyFont="1" applyBorder="1" applyAlignment="1" applyProtection="1">
      <alignment horizontal="center" vertical="center" textRotation="255" wrapText="1"/>
      <protection locked="0"/>
    </xf>
    <xf numFmtId="0" fontId="31" fillId="0" borderId="13" xfId="61" applyFont="1" applyBorder="1" applyAlignment="1" applyProtection="1">
      <alignment horizontal="center" vertical="center" textRotation="255" wrapText="1"/>
      <protection locked="0"/>
    </xf>
    <xf numFmtId="0" fontId="31" fillId="0" borderId="0" xfId="61" applyFont="1" applyBorder="1" applyAlignment="1" applyProtection="1">
      <alignment horizontal="center" vertical="center" textRotation="255" wrapText="1"/>
      <protection locked="0"/>
    </xf>
    <xf numFmtId="0" fontId="31" fillId="0" borderId="40" xfId="61" applyFont="1" applyBorder="1" applyAlignment="1" applyProtection="1">
      <alignment horizontal="center" vertical="center" textRotation="255" wrapText="1"/>
      <protection locked="0"/>
    </xf>
    <xf numFmtId="0" fontId="31" fillId="0" borderId="35" xfId="61" applyFont="1" applyBorder="1" applyAlignment="1" applyProtection="1">
      <alignment horizontal="center" vertical="center" textRotation="255" wrapText="1"/>
      <protection locked="0"/>
    </xf>
    <xf numFmtId="0" fontId="31" fillId="0" borderId="21" xfId="61" applyFont="1" applyBorder="1" applyAlignment="1" applyProtection="1">
      <alignment horizontal="center" vertical="center" textRotation="255" wrapText="1"/>
      <protection locked="0"/>
    </xf>
    <xf numFmtId="0" fontId="31" fillId="0" borderId="36" xfId="61" applyFont="1" applyBorder="1" applyAlignment="1" applyProtection="1">
      <alignment horizontal="center" vertical="center" textRotation="255" wrapText="1"/>
      <protection locked="0"/>
    </xf>
    <xf numFmtId="0" fontId="31" fillId="0" borderId="26" xfId="61" applyFont="1" applyBorder="1" applyAlignment="1" applyProtection="1">
      <alignment horizontal="center" vertical="center" textRotation="255" wrapText="1"/>
      <protection locked="0"/>
    </xf>
    <xf numFmtId="0" fontId="31" fillId="0" borderId="33" xfId="61" applyFont="1" applyBorder="1" applyAlignment="1" applyProtection="1">
      <alignment horizontal="center" vertical="center" textRotation="255" wrapText="1"/>
      <protection locked="0"/>
    </xf>
    <xf numFmtId="0" fontId="31" fillId="0" borderId="60" xfId="61" applyFont="1" applyBorder="1" applyAlignment="1" applyProtection="1">
      <alignment horizontal="center" vertical="center" textRotation="255" wrapText="1"/>
      <protection locked="0"/>
    </xf>
    <xf numFmtId="0" fontId="31" fillId="0" borderId="0" xfId="61" applyFont="1" applyAlignment="1" applyProtection="1">
      <alignment horizontal="left" vertical="center"/>
      <protection locked="0"/>
    </xf>
    <xf numFmtId="0" fontId="31" fillId="0" borderId="0" xfId="61" applyFont="1" applyAlignment="1" applyProtection="1">
      <alignment horizontal="center" vertical="center"/>
      <protection locked="0"/>
    </xf>
    <xf numFmtId="0" fontId="31" fillId="0" borderId="15" xfId="61" applyFont="1" applyBorder="1" applyAlignment="1" applyProtection="1">
      <alignment horizontal="center" vertical="center"/>
      <protection locked="0"/>
    </xf>
    <xf numFmtId="0" fontId="31" fillId="0" borderId="30" xfId="61" applyFont="1" applyBorder="1" applyAlignment="1" applyProtection="1">
      <alignment horizontal="center" vertical="center"/>
      <protection locked="0"/>
    </xf>
    <xf numFmtId="0" fontId="31" fillId="0" borderId="38" xfId="61" applyFont="1" applyBorder="1" applyAlignment="1" applyProtection="1">
      <alignment horizontal="center" vertical="center"/>
      <protection locked="0"/>
    </xf>
    <xf numFmtId="0" fontId="31" fillId="0" borderId="15" xfId="61" applyFont="1" applyBorder="1" applyAlignment="1" applyProtection="1">
      <alignment horizontal="left" vertical="center"/>
      <protection locked="0"/>
    </xf>
    <xf numFmtId="0" fontId="31" fillId="0" borderId="30" xfId="61" applyFont="1" applyBorder="1" applyAlignment="1" applyProtection="1">
      <alignment horizontal="left" vertical="center"/>
      <protection locked="0"/>
    </xf>
    <xf numFmtId="0" fontId="31" fillId="0" borderId="38" xfId="61" applyFont="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3">
    <dxf>
      <font>
        <color theme="0"/>
      </font>
      <fill>
        <patternFill>
          <bgColor rgb="FFFF00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6</xdr:row>
      <xdr:rowOff>161925</xdr:rowOff>
    </xdr:from>
    <xdr:to>
      <xdr:col>26</xdr:col>
      <xdr:colOff>66675</xdr:colOff>
      <xdr:row>8</xdr:row>
      <xdr:rowOff>200025</xdr:rowOff>
    </xdr:to>
    <xdr:sp>
      <xdr:nvSpPr>
        <xdr:cNvPr id="1" name="AutoShape 1"/>
        <xdr:cNvSpPr>
          <a:spLocks/>
        </xdr:cNvSpPr>
      </xdr:nvSpPr>
      <xdr:spPr>
        <a:xfrm>
          <a:off x="3438525" y="1533525"/>
          <a:ext cx="2819400" cy="495300"/>
        </a:xfrm>
        <a:prstGeom prst="wedgeRectCallout">
          <a:avLst>
            <a:gd name="adj1" fmla="val -33120"/>
            <a:gd name="adj2" fmla="val 106407"/>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共同企業体で申請する場合には、共同企業体名を記入してください。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104775</xdr:colOff>
      <xdr:row>38</xdr:row>
      <xdr:rowOff>142875</xdr:rowOff>
    </xdr:from>
    <xdr:ext cx="1181100" cy="3943350"/>
    <xdr:sp>
      <xdr:nvSpPr>
        <xdr:cNvPr id="1" name="四角形吹き出し 4"/>
        <xdr:cNvSpPr>
          <a:spLocks/>
        </xdr:cNvSpPr>
      </xdr:nvSpPr>
      <xdr:spPr>
        <a:xfrm>
          <a:off x="12992100" y="13039725"/>
          <a:ext cx="1181100" cy="3943350"/>
        </a:xfrm>
        <a:prstGeom prst="wedgeRectCallout">
          <a:avLst>
            <a:gd name="adj1" fmla="val -146013"/>
            <a:gd name="adj2" fmla="val 29162"/>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当該工事の入札公告日が、四日市港管理組合、三重県が総合評価方式で発注した工事で不履行によるペナルティが課されている期間内である場合、その工事件数を入力してください。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該当のない場合は、空白で結構です。</a:t>
          </a:r>
        </a:p>
      </xdr:txBody>
    </xdr:sp>
    <xdr:clientData/>
  </xdr:oneCellAnchor>
  <xdr:twoCellAnchor>
    <xdr:from>
      <xdr:col>10</xdr:col>
      <xdr:colOff>57150</xdr:colOff>
      <xdr:row>17</xdr:row>
      <xdr:rowOff>190500</xdr:rowOff>
    </xdr:from>
    <xdr:to>
      <xdr:col>11</xdr:col>
      <xdr:colOff>619125</xdr:colOff>
      <xdr:row>31</xdr:row>
      <xdr:rowOff>133350</xdr:rowOff>
    </xdr:to>
    <xdr:sp>
      <xdr:nvSpPr>
        <xdr:cNvPr id="2" name="四角形吹き出し 8"/>
        <xdr:cNvSpPr>
          <a:spLocks/>
        </xdr:cNvSpPr>
      </xdr:nvSpPr>
      <xdr:spPr>
        <a:xfrm>
          <a:off x="12944475" y="6076950"/>
          <a:ext cx="1247775" cy="4619625"/>
        </a:xfrm>
        <a:prstGeom prst="wedgeRectCallout">
          <a:avLst>
            <a:gd name="adj1" fmla="val -163111"/>
            <a:gd name="adj2" fmla="val -9027"/>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申告工事成績点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のいずれかを</a:t>
          </a:r>
          <a:r>
            <a:rPr lang="en-US" cap="none" sz="1100" b="1" i="0" u="none" baseline="0">
              <a:solidFill>
                <a:srgbClr val="000000"/>
              </a:solidFill>
              <a:latin typeface="ＭＳ Ｐゴシック"/>
              <a:ea typeface="ＭＳ Ｐゴシック"/>
              <a:cs typeface="ＭＳ Ｐゴシック"/>
            </a:rPr>
            <a:t>記載してください。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申告工事成績点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を入力する場合、「四日市港管理組合若しくは三重県の工事評定点」、「中部地方整備局工事成績評定平均点」、「近畿</a:t>
          </a:r>
          <a:r>
            <a:rPr lang="en-US" cap="none" sz="1100" b="1" i="0" u="none" baseline="0">
              <a:solidFill>
                <a:srgbClr val="000000"/>
              </a:solidFill>
              <a:latin typeface="ＭＳ Ｐゴシック"/>
              <a:ea typeface="ＭＳ Ｐゴシック"/>
              <a:cs typeface="ＭＳ Ｐゴシック"/>
            </a:rPr>
            <a:t>地方整備局工事成績評定平均点</a:t>
          </a:r>
          <a:r>
            <a:rPr lang="en-US" cap="none" sz="1100" b="1" i="0" u="none" baseline="0">
              <a:solidFill>
                <a:srgbClr val="000000"/>
              </a:solidFill>
              <a:latin typeface="ＭＳ Ｐゴシック"/>
              <a:ea typeface="ＭＳ Ｐゴシック"/>
              <a:cs typeface="ＭＳ Ｐゴシック"/>
            </a:rPr>
            <a:t>」のいずれなのか選択してください。</a:t>
          </a:r>
        </a:p>
      </xdr:txBody>
    </xdr:sp>
    <xdr:clientData/>
  </xdr:twoCellAnchor>
  <xdr:twoCellAnchor>
    <xdr:from>
      <xdr:col>10</xdr:col>
      <xdr:colOff>57150</xdr:colOff>
      <xdr:row>33</xdr:row>
      <xdr:rowOff>142875</xdr:rowOff>
    </xdr:from>
    <xdr:to>
      <xdr:col>11</xdr:col>
      <xdr:colOff>609600</xdr:colOff>
      <xdr:row>38</xdr:row>
      <xdr:rowOff>47625</xdr:rowOff>
    </xdr:to>
    <xdr:sp>
      <xdr:nvSpPr>
        <xdr:cNvPr id="3" name="四角形吹き出し 9"/>
        <xdr:cNvSpPr>
          <a:spLocks/>
        </xdr:cNvSpPr>
      </xdr:nvSpPr>
      <xdr:spPr>
        <a:xfrm>
          <a:off x="12944475" y="11372850"/>
          <a:ext cx="1238250" cy="1571625"/>
        </a:xfrm>
        <a:prstGeom prst="wedgeRectCallout">
          <a:avLst>
            <a:gd name="adj1" fmla="val -153495"/>
            <a:gd name="adj2" fmla="val 46527"/>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様式２で自動計算された受注工事高を入力して下さい。</a:t>
          </a:r>
        </a:p>
      </xdr:txBody>
    </xdr:sp>
    <xdr:clientData/>
  </xdr:twoCellAnchor>
  <xdr:twoCellAnchor>
    <xdr:from>
      <xdr:col>10</xdr:col>
      <xdr:colOff>57150</xdr:colOff>
      <xdr:row>3</xdr:row>
      <xdr:rowOff>161925</xdr:rowOff>
    </xdr:from>
    <xdr:to>
      <xdr:col>11</xdr:col>
      <xdr:colOff>619125</xdr:colOff>
      <xdr:row>15</xdr:row>
      <xdr:rowOff>228600</xdr:rowOff>
    </xdr:to>
    <xdr:sp>
      <xdr:nvSpPr>
        <xdr:cNvPr id="4" name="四角形吹き出し 10"/>
        <xdr:cNvSpPr>
          <a:spLocks/>
        </xdr:cNvSpPr>
      </xdr:nvSpPr>
      <xdr:spPr>
        <a:xfrm>
          <a:off x="12944475" y="1104900"/>
          <a:ext cx="1247775" cy="4324350"/>
        </a:xfrm>
        <a:prstGeom prst="wedgeRectCallout">
          <a:avLst>
            <a:gd name="adj1" fmla="val -149004"/>
            <a:gd name="adj2" fmla="val -29773"/>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エクセルのバージョンによっては、各評価項目の自己評価欄のセルをクリックした時に表示されるプルダウンリストが表示されない場合があります。　　　　　　　　　　　　　　　　　　　　　　　　　　　　　　　　　　　　　　　　　　　　　　　　　　　　　　　　　　　　　　　　　　　　　　　　　　　　　　　この場合、該当セルを選択し、</a:t>
          </a:r>
          <a:r>
            <a:rPr lang="en-US" cap="none" sz="1100" b="1" i="0" u="none" baseline="0">
              <a:solidFill>
                <a:srgbClr val="000000"/>
              </a:solidFill>
            </a:rPr>
            <a:t>ALT</a:t>
          </a:r>
          <a:r>
            <a:rPr lang="en-US" cap="none" sz="1100" b="1" i="0" u="none" baseline="0">
              <a:solidFill>
                <a:srgbClr val="000000"/>
              </a:solidFill>
              <a:latin typeface="ＭＳ Ｐゴシック"/>
              <a:ea typeface="ＭＳ Ｐゴシック"/>
              <a:cs typeface="ＭＳ Ｐゴシック"/>
            </a:rPr>
            <a:t>キー＋矢印の</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キー　でプルダウンリストが表示がされます。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エクセルのバージョンの互換性によるバグ。</a:t>
          </a:r>
        </a:p>
      </xdr:txBody>
    </xdr:sp>
    <xdr:clientData/>
  </xdr:twoCellAnchor>
  <xdr:twoCellAnchor>
    <xdr:from>
      <xdr:col>8</xdr:col>
      <xdr:colOff>752475</xdr:colOff>
      <xdr:row>0</xdr:row>
      <xdr:rowOff>180975</xdr:rowOff>
    </xdr:from>
    <xdr:to>
      <xdr:col>10</xdr:col>
      <xdr:colOff>476250</xdr:colOff>
      <xdr:row>1</xdr:row>
      <xdr:rowOff>190500</xdr:rowOff>
    </xdr:to>
    <xdr:sp>
      <xdr:nvSpPr>
        <xdr:cNvPr id="5" name="四角形吹き出し 13"/>
        <xdr:cNvSpPr>
          <a:spLocks/>
        </xdr:cNvSpPr>
      </xdr:nvSpPr>
      <xdr:spPr>
        <a:xfrm>
          <a:off x="11258550" y="180975"/>
          <a:ext cx="2105025" cy="400050"/>
        </a:xfrm>
        <a:prstGeom prst="wedgeRectCallout">
          <a:avLst>
            <a:gd name="adj1" fmla="val -83157"/>
            <a:gd name="adj2" fmla="val 39898"/>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会社名を記入してください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9525</xdr:colOff>
      <xdr:row>30</xdr:row>
      <xdr:rowOff>9525</xdr:rowOff>
    </xdr:from>
    <xdr:to>
      <xdr:col>65</xdr:col>
      <xdr:colOff>228600</xdr:colOff>
      <xdr:row>35</xdr:row>
      <xdr:rowOff>66675</xdr:rowOff>
    </xdr:to>
    <xdr:pic>
      <xdr:nvPicPr>
        <xdr:cNvPr id="1" name="図 35"/>
        <xdr:cNvPicPr preferRelativeResize="1">
          <a:picLocks noChangeAspect="1"/>
        </xdr:cNvPicPr>
      </xdr:nvPicPr>
      <xdr:blipFill>
        <a:blip r:embed="rId1"/>
        <a:srcRect l="401" t="2726" r="224" b="3167"/>
        <a:stretch>
          <a:fillRect/>
        </a:stretch>
      </xdr:blipFill>
      <xdr:spPr>
        <a:xfrm>
          <a:off x="10677525" y="7305675"/>
          <a:ext cx="8782050" cy="1009650"/>
        </a:xfrm>
        <a:prstGeom prst="rect">
          <a:avLst/>
        </a:prstGeom>
        <a:noFill/>
        <a:ln w="9525" cmpd="sng">
          <a:noFill/>
        </a:ln>
      </xdr:spPr>
    </xdr:pic>
    <xdr:clientData/>
  </xdr:twoCellAnchor>
  <xdr:oneCellAnchor>
    <xdr:from>
      <xdr:col>19</xdr:col>
      <xdr:colOff>161925</xdr:colOff>
      <xdr:row>29</xdr:row>
      <xdr:rowOff>85725</xdr:rowOff>
    </xdr:from>
    <xdr:ext cx="771525" cy="419100"/>
    <xdr:grpSp>
      <xdr:nvGrpSpPr>
        <xdr:cNvPr id="2" name="グループ化 14"/>
        <xdr:cNvGrpSpPr>
          <a:grpSpLocks/>
        </xdr:cNvGrpSpPr>
      </xdr:nvGrpSpPr>
      <xdr:grpSpPr>
        <a:xfrm>
          <a:off x="5772150" y="7191375"/>
          <a:ext cx="771525" cy="419100"/>
          <a:chOff x="5709371" y="7670530"/>
          <a:chExt cx="773905" cy="431009"/>
        </a:xfrm>
        <a:solidFill>
          <a:srgbClr val="FFFFFF"/>
        </a:solidFill>
      </xdr:grpSpPr>
      <xdr:sp>
        <xdr:nvSpPr>
          <xdr:cNvPr id="3" name="AutoShape 3"/>
          <xdr:cNvSpPr>
            <a:spLocks/>
          </xdr:cNvSpPr>
        </xdr:nvSpPr>
        <xdr:spPr>
          <a:xfrm rot="10800000">
            <a:off x="5718851" y="7719557"/>
            <a:ext cx="764425" cy="372284"/>
          </a:xfrm>
          <a:prstGeom prst="wedgeRectCallout">
            <a:avLst>
              <a:gd name="adj1" fmla="val 40800"/>
              <a:gd name="adj2" fmla="val -109740"/>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u="none" baseline="0">
                <a:latin typeface="ＭＳ Ｐゴシック"/>
                <a:ea typeface="ＭＳ Ｐゴシック"/>
                <a:cs typeface="ＭＳ Ｐゴシック"/>
              </a:rPr>
              <a:t/>
            </a:r>
          </a:p>
        </xdr:txBody>
      </xdr:sp>
      <xdr:sp>
        <xdr:nvSpPr>
          <xdr:cNvPr id="4" name="AutoShape 3"/>
          <xdr:cNvSpPr>
            <a:spLocks/>
          </xdr:cNvSpPr>
        </xdr:nvSpPr>
        <xdr:spPr>
          <a:xfrm rot="10800000">
            <a:off x="5709371" y="7670530"/>
            <a:ext cx="773905" cy="431009"/>
          </a:xfrm>
          <a:prstGeom prst="wedgeRectCallout">
            <a:avLst>
              <a:gd name="adj1" fmla="val -48717"/>
              <a:gd name="adj2" fmla="val -89231"/>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されます</a:t>
            </a:r>
          </a:p>
        </xdr:txBody>
      </xdr:sp>
    </xdr:grpSp>
    <xdr:clientData/>
  </xdr:oneCellAnchor>
  <xdr:oneCellAnchor>
    <xdr:from>
      <xdr:col>24</xdr:col>
      <xdr:colOff>38100</xdr:colOff>
      <xdr:row>30</xdr:row>
      <xdr:rowOff>57150</xdr:rowOff>
    </xdr:from>
    <xdr:ext cx="1295400" cy="438150"/>
    <xdr:sp>
      <xdr:nvSpPr>
        <xdr:cNvPr id="5" name="AutoShape 3"/>
        <xdr:cNvSpPr>
          <a:spLocks/>
        </xdr:cNvSpPr>
      </xdr:nvSpPr>
      <xdr:spPr>
        <a:xfrm rot="10800000">
          <a:off x="7124700" y="7353300"/>
          <a:ext cx="1295400" cy="438150"/>
        </a:xfrm>
        <a:prstGeom prst="wedgeRectCallout">
          <a:avLst>
            <a:gd name="adj1" fmla="val -70467"/>
            <a:gd name="adj2" fmla="val 27171"/>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円未満切り捨て）</a:t>
          </a:r>
        </a:p>
      </xdr:txBody>
    </xdr:sp>
    <xdr:clientData/>
  </xdr:oneCellAnchor>
  <xdr:oneCellAnchor>
    <xdr:from>
      <xdr:col>23</xdr:col>
      <xdr:colOff>161925</xdr:colOff>
      <xdr:row>55</xdr:row>
      <xdr:rowOff>123825</xdr:rowOff>
    </xdr:from>
    <xdr:ext cx="1314450" cy="457200"/>
    <xdr:sp>
      <xdr:nvSpPr>
        <xdr:cNvPr id="6" name="AutoShape 3"/>
        <xdr:cNvSpPr>
          <a:spLocks/>
        </xdr:cNvSpPr>
      </xdr:nvSpPr>
      <xdr:spPr>
        <a:xfrm rot="10800000">
          <a:off x="6953250" y="12182475"/>
          <a:ext cx="1314450" cy="457200"/>
        </a:xfrm>
        <a:prstGeom prst="wedgeRectCallout">
          <a:avLst>
            <a:gd name="adj1" fmla="val -75097"/>
            <a:gd name="adj2" fmla="val -26328"/>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円未満切り捨て）</a:t>
          </a:r>
        </a:p>
      </xdr:txBody>
    </xdr:sp>
    <xdr:clientData/>
  </xdr:oneCellAnchor>
  <xdr:oneCellAnchor>
    <xdr:from>
      <xdr:col>24</xdr:col>
      <xdr:colOff>85725</xdr:colOff>
      <xdr:row>58</xdr:row>
      <xdr:rowOff>76200</xdr:rowOff>
    </xdr:from>
    <xdr:ext cx="1304925" cy="457200"/>
    <xdr:sp>
      <xdr:nvSpPr>
        <xdr:cNvPr id="7" name="AutoShape 3"/>
        <xdr:cNvSpPr>
          <a:spLocks/>
        </xdr:cNvSpPr>
      </xdr:nvSpPr>
      <xdr:spPr>
        <a:xfrm rot="10800000">
          <a:off x="7172325" y="12706350"/>
          <a:ext cx="1304925" cy="457200"/>
        </a:xfrm>
        <a:prstGeom prst="wedgeRectCallout">
          <a:avLst>
            <a:gd name="adj1" fmla="val -75097"/>
            <a:gd name="adj2" fmla="val 5773"/>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円未満切り捨て）</a:t>
          </a:r>
        </a:p>
      </xdr:txBody>
    </xdr:sp>
    <xdr:clientData/>
  </xdr:oneCellAnchor>
  <xdr:oneCellAnchor>
    <xdr:from>
      <xdr:col>25</xdr:col>
      <xdr:colOff>123825</xdr:colOff>
      <xdr:row>21</xdr:row>
      <xdr:rowOff>85725</xdr:rowOff>
    </xdr:from>
    <xdr:ext cx="1543050" cy="438150"/>
    <xdr:sp>
      <xdr:nvSpPr>
        <xdr:cNvPr id="8" name="AutoShape 3"/>
        <xdr:cNvSpPr>
          <a:spLocks/>
        </xdr:cNvSpPr>
      </xdr:nvSpPr>
      <xdr:spPr>
        <a:xfrm rot="10800000">
          <a:off x="7505700" y="4991100"/>
          <a:ext cx="1543050" cy="438150"/>
        </a:xfrm>
        <a:prstGeom prst="wedgeRectCallout">
          <a:avLst>
            <a:gd name="adj1" fmla="val -23615"/>
            <a:gd name="adj2" fmla="val -139287"/>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（小数点以下切り捨て）</a:t>
          </a:r>
        </a:p>
      </xdr:txBody>
    </xdr:sp>
    <xdr:clientData/>
  </xdr:oneCellAnchor>
  <xdr:twoCellAnchor>
    <xdr:from>
      <xdr:col>0</xdr:col>
      <xdr:colOff>142875</xdr:colOff>
      <xdr:row>29</xdr:row>
      <xdr:rowOff>85725</xdr:rowOff>
    </xdr:from>
    <xdr:to>
      <xdr:col>32</xdr:col>
      <xdr:colOff>257175</xdr:colOff>
      <xdr:row>55</xdr:row>
      <xdr:rowOff>85725</xdr:rowOff>
    </xdr:to>
    <xdr:grpSp>
      <xdr:nvGrpSpPr>
        <xdr:cNvPr id="9" name="グループ化 25"/>
        <xdr:cNvGrpSpPr>
          <a:grpSpLocks/>
        </xdr:cNvGrpSpPr>
      </xdr:nvGrpSpPr>
      <xdr:grpSpPr>
        <a:xfrm>
          <a:off x="142875" y="7191375"/>
          <a:ext cx="9563100" cy="4953000"/>
          <a:chOff x="522060" y="4258198"/>
          <a:chExt cx="9645878" cy="4633389"/>
        </a:xfrm>
        <a:solidFill>
          <a:srgbClr val="FFFFFF"/>
        </a:solidFill>
      </xdr:grpSpPr>
      <xdr:sp>
        <xdr:nvSpPr>
          <xdr:cNvPr id="10" name="四角形吹き出し 26"/>
          <xdr:cNvSpPr>
            <a:spLocks/>
          </xdr:cNvSpPr>
        </xdr:nvSpPr>
        <xdr:spPr>
          <a:xfrm>
            <a:off x="1156276" y="4979848"/>
            <a:ext cx="9011662" cy="3911739"/>
          </a:xfrm>
          <a:prstGeom prst="wedgeRectCallout">
            <a:avLst>
              <a:gd name="adj1" fmla="val -49074"/>
              <a:gd name="adj2" fmla="val 15189"/>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Ｐ</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Ａ</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Ｂ／Ｃ</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Ｄ　（</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円未満切捨て）</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Ａ：当初契約金額</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Ｂ：</a:t>
            </a:r>
            <a:r>
              <a:rPr lang="en-US" cap="none" sz="1100" b="1" i="0" u="none" baseline="0">
                <a:solidFill>
                  <a:srgbClr val="FF0000"/>
                </a:solidFill>
                <a:latin typeface="ＭＳ Ｐゴシック"/>
                <a:ea typeface="ＭＳ Ｐゴシック"/>
                <a:cs typeface="ＭＳ Ｐゴシック"/>
              </a:rPr>
              <a:t>当初契約</a:t>
            </a:r>
            <a:r>
              <a:rPr lang="en-US" cap="none" sz="1100" b="1" i="0" u="none" baseline="0">
                <a:solidFill>
                  <a:srgbClr val="FF0000"/>
                </a:solidFill>
                <a:latin typeface="ＭＳ Ｐゴシック"/>
                <a:ea typeface="ＭＳ Ｐゴシック"/>
                <a:cs typeface="ＭＳ Ｐゴシック"/>
              </a:rPr>
              <a:t>における</a:t>
            </a:r>
            <a:r>
              <a:rPr lang="en-US" cap="none" sz="1100" b="1" i="0" u="none" baseline="0">
                <a:solidFill>
                  <a:srgbClr val="FF0000"/>
                </a:solidFill>
                <a:latin typeface="ＭＳ Ｐゴシック"/>
                <a:ea typeface="ＭＳ Ｐゴシック"/>
                <a:cs typeface="ＭＳ Ｐゴシック"/>
              </a:rPr>
              <a:t>当該年度</a:t>
            </a:r>
            <a:r>
              <a:rPr lang="en-US" cap="none" sz="1100" b="1" i="0" u="none" baseline="0">
                <a:solidFill>
                  <a:srgbClr val="FF0000"/>
                </a:solidFill>
                <a:latin typeface="ＭＳ Ｐゴシック"/>
                <a:ea typeface="ＭＳ Ｐゴシック"/>
                <a:cs typeface="ＭＳ Ｐゴシック"/>
              </a:rPr>
              <a:t>分の</a:t>
            </a:r>
            <a:r>
              <a:rPr lang="en-US" cap="none" sz="1100" b="1" i="0" u="none" baseline="0">
                <a:solidFill>
                  <a:srgbClr val="FF0000"/>
                </a:solidFill>
                <a:latin typeface="ＭＳ Ｐゴシック"/>
                <a:ea typeface="ＭＳ Ｐゴシック"/>
                <a:cs typeface="ＭＳ Ｐゴシック"/>
              </a:rPr>
              <a:t>工期日</a:t>
            </a:r>
            <a:r>
              <a:rPr lang="en-US" cap="none" sz="1100" b="1" i="0" u="none" baseline="0">
                <a:solidFill>
                  <a:srgbClr val="FF0000"/>
                </a:solidFill>
                <a:latin typeface="ＭＳ Ｐゴシック"/>
                <a:ea typeface="ＭＳ Ｐゴシック"/>
                <a:cs typeface="ＭＳ Ｐゴシック"/>
              </a:rPr>
              <a:t>数</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Ｃ：</a:t>
            </a:r>
            <a:r>
              <a:rPr lang="en-US" cap="none" sz="1100" b="1" i="0" u="none" baseline="0">
                <a:solidFill>
                  <a:srgbClr val="FF0000"/>
                </a:solidFill>
                <a:latin typeface="ＭＳ Ｐゴシック"/>
                <a:ea typeface="ＭＳ Ｐゴシック"/>
                <a:cs typeface="ＭＳ Ｐゴシック"/>
              </a:rPr>
              <a:t>当初契約</a:t>
            </a:r>
            <a:r>
              <a:rPr lang="en-US" cap="none" sz="1100" b="1" i="0" u="none" baseline="0">
                <a:solidFill>
                  <a:srgbClr val="FF0000"/>
                </a:solidFill>
                <a:latin typeface="ＭＳ Ｐゴシック"/>
                <a:ea typeface="ＭＳ Ｐゴシック"/>
                <a:cs typeface="ＭＳ Ｐゴシック"/>
              </a:rPr>
              <a:t>における</a:t>
            </a:r>
            <a:r>
              <a:rPr lang="en-US" cap="none" sz="1100" b="1" i="0" u="none" baseline="0">
                <a:solidFill>
                  <a:srgbClr val="FF0000"/>
                </a:solidFill>
                <a:latin typeface="ＭＳ Ｐゴシック"/>
                <a:ea typeface="ＭＳ Ｐゴシック"/>
                <a:cs typeface="ＭＳ Ｐゴシック"/>
              </a:rPr>
              <a:t>全体工期日</a:t>
            </a:r>
            <a:r>
              <a:rPr lang="en-US" cap="none" sz="1100" b="1" i="0" u="none" baseline="0">
                <a:solidFill>
                  <a:srgbClr val="FF0000"/>
                </a:solidFill>
                <a:latin typeface="ＭＳ Ｐゴシック"/>
                <a:ea typeface="ＭＳ Ｐゴシック"/>
                <a:cs typeface="ＭＳ Ｐゴシック"/>
              </a:rPr>
              <a:t>数</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Ｄ：ＪＶ工事の出資比率（単独工事の場合は、</a:t>
            </a:r>
            <a:r>
              <a:rPr lang="en-US" cap="none" sz="1100" b="1" i="0" u="none" baseline="0">
                <a:solidFill>
                  <a:srgbClr val="FF0000"/>
                </a:solidFill>
              </a:rPr>
              <a:t>100%</a:t>
            </a:r>
            <a:r>
              <a:rPr lang="en-US" cap="none" sz="1100" b="1" i="0" u="none" baseline="0">
                <a:solidFill>
                  <a:srgbClr val="FF0000"/>
                </a:solidFill>
                <a:latin typeface="ＭＳ Ｐゴシック"/>
                <a:ea typeface="ＭＳ Ｐゴシック"/>
                <a:cs typeface="ＭＳ Ｐゴシック"/>
              </a:rPr>
              <a:t>として計算します）</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ＪＶ</a:t>
            </a:r>
            <a:r>
              <a:rPr lang="en-US" cap="none" sz="1100" b="1" i="0" u="none" baseline="0">
                <a:solidFill>
                  <a:srgbClr val="FF0000"/>
                </a:solidFill>
                <a:latin typeface="ＭＳ Ｐゴシック"/>
                <a:ea typeface="ＭＳ Ｐゴシック"/>
                <a:cs typeface="ＭＳ Ｐゴシック"/>
              </a:rPr>
              <a:t>工事の場合は、出資比率を記入してください。</a:t>
            </a:r>
          </a:p>
        </xdr:txBody>
      </xdr:sp>
      <xdr:pic>
        <xdr:nvPicPr>
          <xdr:cNvPr id="11" name="図 27"/>
          <xdr:cNvPicPr preferRelativeResize="1">
            <a:picLocks noChangeAspect="1"/>
          </xdr:cNvPicPr>
        </xdr:nvPicPr>
        <xdr:blipFill>
          <a:blip r:embed="rId2"/>
          <a:stretch>
            <a:fillRect/>
          </a:stretch>
        </xdr:blipFill>
        <xdr:spPr>
          <a:xfrm>
            <a:off x="1190037" y="6227388"/>
            <a:ext cx="8939317" cy="2295844"/>
          </a:xfrm>
          <a:prstGeom prst="rect">
            <a:avLst/>
          </a:prstGeom>
          <a:solidFill>
            <a:srgbClr val="FFFFFF"/>
          </a:solidFill>
          <a:ln w="9525" cmpd="sng">
            <a:noFill/>
          </a:ln>
        </xdr:spPr>
      </xdr:pic>
      <xdr:sp>
        <xdr:nvSpPr>
          <xdr:cNvPr id="12" name="AutoShape 3"/>
          <xdr:cNvSpPr>
            <a:spLocks/>
          </xdr:cNvSpPr>
        </xdr:nvSpPr>
        <xdr:spPr>
          <a:xfrm rot="10800000">
            <a:off x="7295878" y="7813166"/>
            <a:ext cx="2585095" cy="214294"/>
          </a:xfrm>
          <a:prstGeom prst="wedgeRectCallout">
            <a:avLst>
              <a:gd name="adj1" fmla="val -16712"/>
              <a:gd name="adj2" fmla="val -97078"/>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300,000,000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272</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819</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60%</a:t>
            </a:r>
          </a:p>
        </xdr:txBody>
      </xdr:sp>
      <xdr:sp>
        <xdr:nvSpPr>
          <xdr:cNvPr id="13" name="AutoShape 3"/>
          <xdr:cNvSpPr>
            <a:spLocks/>
          </xdr:cNvSpPr>
        </xdr:nvSpPr>
        <xdr:spPr>
          <a:xfrm rot="10800000">
            <a:off x="7324815" y="7216617"/>
            <a:ext cx="2556158" cy="222403"/>
          </a:xfrm>
          <a:prstGeom prst="wedgeRectCallout">
            <a:avLst>
              <a:gd name="adj1" fmla="val -15884"/>
              <a:gd name="adj2" fmla="val -97078"/>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300,000,000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60%</a:t>
            </a:r>
          </a:p>
        </xdr:txBody>
      </xdr:sp>
      <xdr:sp>
        <xdr:nvSpPr>
          <xdr:cNvPr id="14" name="AutoShape 3"/>
          <xdr:cNvSpPr>
            <a:spLocks/>
          </xdr:cNvSpPr>
        </xdr:nvSpPr>
        <xdr:spPr>
          <a:xfrm rot="10800000">
            <a:off x="7305524" y="6646710"/>
            <a:ext cx="2575449" cy="240936"/>
          </a:xfrm>
          <a:prstGeom prst="wedgeRectCallout">
            <a:avLst>
              <a:gd name="adj1" fmla="val -16611"/>
              <a:gd name="adj2" fmla="val -97560"/>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300,000,000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272</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819</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100%</a:t>
            </a:r>
          </a:p>
        </xdr:txBody>
      </xdr:sp>
      <xdr:sp>
        <xdr:nvSpPr>
          <xdr:cNvPr id="15" name="AutoShape 3"/>
          <xdr:cNvSpPr>
            <a:spLocks/>
          </xdr:cNvSpPr>
        </xdr:nvSpPr>
        <xdr:spPr>
          <a:xfrm rot="10800000">
            <a:off x="522060" y="4258198"/>
            <a:ext cx="2257135" cy="561798"/>
          </a:xfrm>
          <a:prstGeom prst="wedgeRectCallout">
            <a:avLst>
              <a:gd name="adj1" fmla="val -38740"/>
              <a:gd name="adj2" fmla="val -97351"/>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計算例ですので、</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提出する際は、削除してください。</a:t>
            </a:r>
          </a:p>
        </xdr:txBody>
      </xdr:sp>
      <xdr:sp>
        <xdr:nvSpPr>
          <xdr:cNvPr id="16" name="AutoShape 3"/>
          <xdr:cNvSpPr>
            <a:spLocks/>
          </xdr:cNvSpPr>
        </xdr:nvSpPr>
        <xdr:spPr>
          <a:xfrm rot="10800000">
            <a:off x="7602134" y="5247427"/>
            <a:ext cx="2315011" cy="552532"/>
          </a:xfrm>
          <a:prstGeom prst="wedgeRectCallout">
            <a:avLst>
              <a:gd name="adj1" fmla="val -47268"/>
              <a:gd name="adj2" fmla="val -148259"/>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出資比率は</a:t>
            </a:r>
            <a:r>
              <a:rPr lang="en-US" cap="none" sz="1100" b="1" i="0" u="sng" baseline="0">
                <a:solidFill>
                  <a:srgbClr val="FF0000"/>
                </a:solidFill>
                <a:latin typeface="ＭＳ Ｐゴシック"/>
                <a:ea typeface="ＭＳ Ｐゴシック"/>
                <a:cs typeface="ＭＳ Ｐゴシック"/>
              </a:rPr>
              <a:t>数字のみ</a:t>
            </a:r>
            <a:r>
              <a:rPr lang="en-US" cap="none" sz="1100" b="1" i="0" u="none" baseline="0">
                <a:solidFill>
                  <a:srgbClr val="FF0000"/>
                </a:solidFill>
                <a:latin typeface="ＭＳ Ｐゴシック"/>
                <a:ea typeface="ＭＳ Ｐゴシック"/>
                <a:cs typeface="ＭＳ Ｐゴシック"/>
              </a:rPr>
              <a:t>を入力すると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ＪＶ　○％と表示されます。</a:t>
            </a:r>
          </a:p>
        </xdr:txBody>
      </xdr:sp>
      <xdr:sp>
        <xdr:nvSpPr>
          <xdr:cNvPr id="17" name="AutoShape 3"/>
          <xdr:cNvSpPr>
            <a:spLocks/>
          </xdr:cNvSpPr>
        </xdr:nvSpPr>
        <xdr:spPr>
          <a:xfrm rot="10800000">
            <a:off x="7305524" y="6013094"/>
            <a:ext cx="2527220" cy="240936"/>
          </a:xfrm>
          <a:prstGeom prst="wedgeRectCallout">
            <a:avLst>
              <a:gd name="adj1" fmla="val -15412"/>
              <a:gd name="adj2" fmla="val -98523"/>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50,000,000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100%</a:t>
            </a:r>
          </a:p>
        </xdr:txBody>
      </xdr:sp>
    </xdr:grpSp>
    <xdr:clientData/>
  </xdr:twoCellAnchor>
  <xdr:twoCellAnchor>
    <xdr:from>
      <xdr:col>57</xdr:col>
      <xdr:colOff>0</xdr:colOff>
      <xdr:row>36</xdr:row>
      <xdr:rowOff>9525</xdr:rowOff>
    </xdr:from>
    <xdr:to>
      <xdr:col>62</xdr:col>
      <xdr:colOff>95250</xdr:colOff>
      <xdr:row>38</xdr:row>
      <xdr:rowOff>57150</xdr:rowOff>
    </xdr:to>
    <xdr:sp>
      <xdr:nvSpPr>
        <xdr:cNvPr id="18" name="AutoShape 3"/>
        <xdr:cNvSpPr>
          <a:spLocks/>
        </xdr:cNvSpPr>
      </xdr:nvSpPr>
      <xdr:spPr>
        <a:xfrm rot="10800000">
          <a:off x="16868775" y="8448675"/>
          <a:ext cx="1571625" cy="428625"/>
        </a:xfrm>
        <a:prstGeom prst="wedgeRectCallout">
          <a:avLst>
            <a:gd name="adj1" fmla="val -40240"/>
            <a:gd name="adj2" fmla="val 139921"/>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（小数点以下切り捨て）</a:t>
          </a:r>
        </a:p>
      </xdr:txBody>
    </xdr:sp>
    <xdr:clientData/>
  </xdr:twoCellAnchor>
  <xdr:twoCellAnchor>
    <xdr:from>
      <xdr:col>41</xdr:col>
      <xdr:colOff>38100</xdr:colOff>
      <xdr:row>34</xdr:row>
      <xdr:rowOff>133350</xdr:rowOff>
    </xdr:from>
    <xdr:to>
      <xdr:col>52</xdr:col>
      <xdr:colOff>85725</xdr:colOff>
      <xdr:row>37</xdr:row>
      <xdr:rowOff>180975</xdr:rowOff>
    </xdr:to>
    <xdr:sp>
      <xdr:nvSpPr>
        <xdr:cNvPr id="19" name="AutoShape 3"/>
        <xdr:cNvSpPr>
          <a:spLocks/>
        </xdr:cNvSpPr>
      </xdr:nvSpPr>
      <xdr:spPr>
        <a:xfrm rot="10800000">
          <a:off x="12182475" y="8191500"/>
          <a:ext cx="3295650" cy="619125"/>
        </a:xfrm>
        <a:prstGeom prst="wedgeRectCallout">
          <a:avLst>
            <a:gd name="adj1" fmla="val -37662"/>
            <a:gd name="adj2" fmla="val 124407"/>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評価を希望する件数だけ記載してください。　　　　　　　　　</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すべての評定点を記入する必要はありません。</a:t>
          </a:r>
        </a:p>
      </xdr:txBody>
    </xdr:sp>
    <xdr:clientData/>
  </xdr:twoCellAnchor>
  <xdr:twoCellAnchor>
    <xdr:from>
      <xdr:col>18</xdr:col>
      <xdr:colOff>171450</xdr:colOff>
      <xdr:row>10</xdr:row>
      <xdr:rowOff>114300</xdr:rowOff>
    </xdr:from>
    <xdr:to>
      <xdr:col>28</xdr:col>
      <xdr:colOff>238125</xdr:colOff>
      <xdr:row>11</xdr:row>
      <xdr:rowOff>152400</xdr:rowOff>
    </xdr:to>
    <xdr:sp>
      <xdr:nvSpPr>
        <xdr:cNvPr id="20" name="AutoShape 3"/>
        <xdr:cNvSpPr>
          <a:spLocks/>
        </xdr:cNvSpPr>
      </xdr:nvSpPr>
      <xdr:spPr>
        <a:xfrm rot="10800000">
          <a:off x="5486400" y="2257425"/>
          <a:ext cx="3019425" cy="228600"/>
        </a:xfrm>
        <a:prstGeom prst="wedgeRectCallout">
          <a:avLst>
            <a:gd name="adj1" fmla="val -66310"/>
            <a:gd name="adj2" fmla="val -53995"/>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評価対象として添付する項目について、プルダウンで「○」を選択してください。（最大５項目）してください。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６項目以上選択した場合、注意喚起として赤色で表示されます。</a:t>
          </a:r>
        </a:p>
      </xdr:txBody>
    </xdr:sp>
    <xdr:clientData/>
  </xdr:twoCellAnchor>
  <xdr:twoCellAnchor>
    <xdr:from>
      <xdr:col>23</xdr:col>
      <xdr:colOff>247650</xdr:colOff>
      <xdr:row>4</xdr:row>
      <xdr:rowOff>57150</xdr:rowOff>
    </xdr:from>
    <xdr:to>
      <xdr:col>32</xdr:col>
      <xdr:colOff>266700</xdr:colOff>
      <xdr:row>6</xdr:row>
      <xdr:rowOff>200025</xdr:rowOff>
    </xdr:to>
    <xdr:sp>
      <xdr:nvSpPr>
        <xdr:cNvPr id="21" name="AutoShape 3"/>
        <xdr:cNvSpPr>
          <a:spLocks/>
        </xdr:cNvSpPr>
      </xdr:nvSpPr>
      <xdr:spPr>
        <a:xfrm rot="10800000">
          <a:off x="7038975" y="1009650"/>
          <a:ext cx="2676525" cy="523875"/>
        </a:xfrm>
        <a:prstGeom prst="wedgeRectCallout">
          <a:avLst>
            <a:gd name="adj1" fmla="val -44643"/>
            <a:gd name="adj2" fmla="val -284037"/>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統計上必要なため、実績（認証取得）について、有無を選択してください。</a:t>
          </a:r>
        </a:p>
      </xdr:txBody>
    </xdr:sp>
    <xdr:clientData/>
  </xdr:twoCellAnchor>
  <xdr:twoCellAnchor>
    <xdr:from>
      <xdr:col>36</xdr:col>
      <xdr:colOff>47625</xdr:colOff>
      <xdr:row>30</xdr:row>
      <xdr:rowOff>76200</xdr:rowOff>
    </xdr:from>
    <xdr:to>
      <xdr:col>37</xdr:col>
      <xdr:colOff>266700</xdr:colOff>
      <xdr:row>34</xdr:row>
      <xdr:rowOff>180975</xdr:rowOff>
    </xdr:to>
    <xdr:sp>
      <xdr:nvSpPr>
        <xdr:cNvPr id="22" name="正方形/長方形 43"/>
        <xdr:cNvSpPr>
          <a:spLocks/>
        </xdr:cNvSpPr>
      </xdr:nvSpPr>
      <xdr:spPr>
        <a:xfrm>
          <a:off x="10715625" y="7372350"/>
          <a:ext cx="514350" cy="866775"/>
        </a:xfrm>
        <a:prstGeom prst="rect">
          <a:avLst/>
        </a:prstGeom>
        <a:solidFill>
          <a:srgbClr val="FFFFFF"/>
        </a:solidFill>
        <a:ln w="25400"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四日市港管理組合若しくは三重県の工事評定点</a:t>
          </a:r>
          <a:r>
            <a:rPr lang="en-US" cap="none" sz="7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18</xdr:row>
      <xdr:rowOff>66675</xdr:rowOff>
    </xdr:from>
    <xdr:to>
      <xdr:col>29</xdr:col>
      <xdr:colOff>57150</xdr:colOff>
      <xdr:row>20</xdr:row>
      <xdr:rowOff>47625</xdr:rowOff>
    </xdr:to>
    <xdr:grpSp>
      <xdr:nvGrpSpPr>
        <xdr:cNvPr id="1" name="グループ化 55"/>
        <xdr:cNvGrpSpPr>
          <a:grpSpLocks/>
        </xdr:cNvGrpSpPr>
      </xdr:nvGrpSpPr>
      <xdr:grpSpPr>
        <a:xfrm>
          <a:off x="5648325" y="5743575"/>
          <a:ext cx="2971800" cy="266700"/>
          <a:chOff x="5592884" y="16488833"/>
          <a:chExt cx="2751812" cy="272254"/>
        </a:xfrm>
        <a:solidFill>
          <a:srgbClr val="FFFFFF"/>
        </a:solidFill>
      </xdr:grpSpPr>
      <xdr:sp>
        <xdr:nvSpPr>
          <xdr:cNvPr id="2" name="AutoShape 3"/>
          <xdr:cNvSpPr>
            <a:spLocks/>
          </xdr:cNvSpPr>
        </xdr:nvSpPr>
        <xdr:spPr>
          <a:xfrm rot="10800000">
            <a:off x="6042805" y="16518032"/>
            <a:ext cx="2213833" cy="213924"/>
          </a:xfrm>
          <a:prstGeom prst="wedgeRectCallout">
            <a:avLst>
              <a:gd name="adj1" fmla="val -22662"/>
              <a:gd name="adj2" fmla="val 181138"/>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u="none" baseline="0">
                <a:latin typeface="ＭＳ Ｐゴシック"/>
                <a:ea typeface="ＭＳ Ｐゴシック"/>
                <a:cs typeface="ＭＳ Ｐゴシック"/>
              </a:rPr>
              <a:t/>
            </a:r>
          </a:p>
        </xdr:txBody>
      </xdr:sp>
      <xdr:sp>
        <xdr:nvSpPr>
          <xdr:cNvPr id="3" name="AutoShape 3"/>
          <xdr:cNvSpPr>
            <a:spLocks/>
          </xdr:cNvSpPr>
        </xdr:nvSpPr>
        <xdr:spPr>
          <a:xfrm rot="10800000">
            <a:off x="5592884" y="16488833"/>
            <a:ext cx="2751812" cy="272254"/>
          </a:xfrm>
          <a:prstGeom prst="wedgeRectCallout">
            <a:avLst>
              <a:gd name="adj1" fmla="val 28958"/>
              <a:gd name="adj2" fmla="val 128726"/>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自動計算されます（小数第４位以下切り捨て）</a:t>
            </a:r>
          </a:p>
        </xdr:txBody>
      </xdr:sp>
    </xdr:grpSp>
    <xdr:clientData/>
  </xdr:twoCellAnchor>
  <xdr:twoCellAnchor>
    <xdr:from>
      <xdr:col>26</xdr:col>
      <xdr:colOff>66675</xdr:colOff>
      <xdr:row>3</xdr:row>
      <xdr:rowOff>123825</xdr:rowOff>
    </xdr:from>
    <xdr:to>
      <xdr:col>33</xdr:col>
      <xdr:colOff>133350</xdr:colOff>
      <xdr:row>6</xdr:row>
      <xdr:rowOff>85725</xdr:rowOff>
    </xdr:to>
    <xdr:sp>
      <xdr:nvSpPr>
        <xdr:cNvPr id="4" name="AutoShape 3"/>
        <xdr:cNvSpPr>
          <a:spLocks/>
        </xdr:cNvSpPr>
      </xdr:nvSpPr>
      <xdr:spPr>
        <a:xfrm rot="10800000">
          <a:off x="7743825" y="942975"/>
          <a:ext cx="2133600" cy="819150"/>
        </a:xfrm>
        <a:prstGeom prst="wedgeRectCallout">
          <a:avLst>
            <a:gd name="adj1" fmla="val -4435"/>
            <a:gd name="adj2" fmla="val -83074"/>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生年月日については、審査・評価とは関係ありませんが、統計上必要なため、記載してください。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例：</a:t>
          </a:r>
          <a:r>
            <a:rPr lang="en-US" cap="none" sz="1100" b="1" i="0" u="none" baseline="0">
              <a:solidFill>
                <a:srgbClr val="FF0000"/>
              </a:solidFill>
              <a:latin typeface="ＭＳ Ｐゴシック"/>
              <a:ea typeface="ＭＳ Ｐゴシック"/>
              <a:cs typeface="ＭＳ Ｐゴシック"/>
            </a:rPr>
            <a:t>1900</a:t>
          </a:r>
          <a:r>
            <a:rPr lang="en-US" cap="none" sz="1100" b="1" i="0" u="none" baseline="0">
              <a:solidFill>
                <a:srgbClr val="FF0000"/>
              </a:solidFill>
              <a:latin typeface="ＭＳ Ｐゴシック"/>
              <a:ea typeface="ＭＳ Ｐゴシック"/>
              <a:cs typeface="ＭＳ Ｐゴシック"/>
            </a:rPr>
            <a:t>年</a:t>
          </a:r>
          <a:r>
            <a:rPr lang="en-US" cap="none" sz="1100" b="1" i="0" u="none" baseline="0">
              <a:solidFill>
                <a:srgbClr val="FF0000"/>
              </a:solidFill>
              <a:latin typeface="ＭＳ Ｐゴシック"/>
              <a:ea typeface="ＭＳ Ｐゴシック"/>
              <a:cs typeface="ＭＳ Ｐゴシック"/>
            </a:rPr>
            <a:t>4</a:t>
          </a:r>
          <a:r>
            <a:rPr lang="en-US" cap="none" sz="1100" b="1" i="0" u="none" baseline="0">
              <a:solidFill>
                <a:srgbClr val="FF0000"/>
              </a:solidFill>
              <a:latin typeface="ＭＳ Ｐゴシック"/>
              <a:ea typeface="ＭＳ Ｐゴシック"/>
              <a:cs typeface="ＭＳ Ｐゴシック"/>
            </a:rPr>
            <a:t>月</a:t>
          </a:r>
          <a:r>
            <a:rPr lang="en-US" cap="none" sz="1100" b="1" i="0" u="none" baseline="0">
              <a:solidFill>
                <a:srgbClr val="FF0000"/>
              </a:solidFill>
              <a:latin typeface="ＭＳ Ｐゴシック"/>
              <a:ea typeface="ＭＳ Ｐゴシック"/>
              <a:cs typeface="ＭＳ Ｐゴシック"/>
            </a:rPr>
            <a:t>1</a:t>
          </a:r>
          <a:r>
            <a:rPr lang="en-US" cap="none" sz="1100" b="1" i="0" u="none" baseline="0">
              <a:solidFill>
                <a:srgbClr val="FF0000"/>
              </a:solidFill>
              <a:latin typeface="ＭＳ Ｐゴシック"/>
              <a:ea typeface="ＭＳ Ｐゴシック"/>
              <a:cs typeface="ＭＳ Ｐゴシック"/>
            </a:rPr>
            <a:t>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0</xdr:colOff>
      <xdr:row>16</xdr:row>
      <xdr:rowOff>38100</xdr:rowOff>
    </xdr:from>
    <xdr:to>
      <xdr:col>82</xdr:col>
      <xdr:colOff>104775</xdr:colOff>
      <xdr:row>32</xdr:row>
      <xdr:rowOff>47625</xdr:rowOff>
    </xdr:to>
    <xdr:pic>
      <xdr:nvPicPr>
        <xdr:cNvPr id="1" name="図 1"/>
        <xdr:cNvPicPr preferRelativeResize="1">
          <a:picLocks noChangeAspect="1"/>
        </xdr:cNvPicPr>
      </xdr:nvPicPr>
      <xdr:blipFill>
        <a:blip r:embed="rId1"/>
        <a:stretch>
          <a:fillRect/>
        </a:stretch>
      </xdr:blipFill>
      <xdr:spPr>
        <a:xfrm>
          <a:off x="6534150" y="3162300"/>
          <a:ext cx="6048375" cy="2752725"/>
        </a:xfrm>
        <a:prstGeom prst="rect">
          <a:avLst/>
        </a:prstGeom>
        <a:solidFill>
          <a:srgbClr val="FFFFFF"/>
        </a:solidFill>
        <a:ln w="9525" cmpd="sng">
          <a:noFill/>
        </a:ln>
      </xdr:spPr>
    </xdr:pic>
    <xdr:clientData/>
  </xdr:twoCellAnchor>
  <xdr:twoCellAnchor>
    <xdr:from>
      <xdr:col>9</xdr:col>
      <xdr:colOff>123825</xdr:colOff>
      <xdr:row>6</xdr:row>
      <xdr:rowOff>0</xdr:rowOff>
    </xdr:from>
    <xdr:to>
      <xdr:col>33</xdr:col>
      <xdr:colOff>19050</xdr:colOff>
      <xdr:row>11</xdr:row>
      <xdr:rowOff>0</xdr:rowOff>
    </xdr:to>
    <xdr:sp>
      <xdr:nvSpPr>
        <xdr:cNvPr id="2" name="テキスト ボックス 2"/>
        <xdr:cNvSpPr txBox="1">
          <a:spLocks noChangeArrowheads="1"/>
        </xdr:cNvSpPr>
      </xdr:nvSpPr>
      <xdr:spPr>
        <a:xfrm>
          <a:off x="1409700" y="1409700"/>
          <a:ext cx="3552825" cy="8572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次ページの</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特記課題の注意事項</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を必ず読んでください。</a:t>
          </a:r>
        </a:p>
      </xdr:txBody>
    </xdr:sp>
    <xdr:clientData/>
  </xdr:twoCellAnchor>
  <xdr:twoCellAnchor>
    <xdr:from>
      <xdr:col>9</xdr:col>
      <xdr:colOff>123825</xdr:colOff>
      <xdr:row>12</xdr:row>
      <xdr:rowOff>9525</xdr:rowOff>
    </xdr:from>
    <xdr:to>
      <xdr:col>33</xdr:col>
      <xdr:colOff>19050</xdr:colOff>
      <xdr:row>21</xdr:row>
      <xdr:rowOff>47625</xdr:rowOff>
    </xdr:to>
    <xdr:sp>
      <xdr:nvSpPr>
        <xdr:cNvPr id="3" name="テキスト ボックス 3"/>
        <xdr:cNvSpPr txBox="1">
          <a:spLocks noChangeArrowheads="1"/>
        </xdr:cNvSpPr>
      </xdr:nvSpPr>
      <xdr:spPr>
        <a:xfrm>
          <a:off x="1409700" y="2447925"/>
          <a:ext cx="3552825" cy="1581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一括審査方式の場合で、希望する工事のみの入札であっても、対象工事に共通する提案を行ってください。</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共通する提案であると認められない場合、その提案は評価しません。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2"/>
  <sheetViews>
    <sheetView tabSelected="1" view="pageBreakPreview" zoomScale="75" zoomScaleNormal="75" zoomScaleSheetLayoutView="75" workbookViewId="0" topLeftCell="A10">
      <selection activeCell="E9" sqref="E9:E11"/>
    </sheetView>
  </sheetViews>
  <sheetFormatPr defaultColWidth="9.00390625" defaultRowHeight="13.5"/>
  <cols>
    <col min="1" max="1" width="2.50390625" style="236" customWidth="1"/>
    <col min="2" max="2" width="7.375" style="236" customWidth="1"/>
    <col min="3" max="3" width="13.125" style="236" customWidth="1"/>
    <col min="4" max="4" width="18.625" style="236" customWidth="1"/>
    <col min="5" max="5" width="58.875" style="236" customWidth="1"/>
    <col min="6" max="6" width="36.625" style="236" customWidth="1"/>
    <col min="7" max="8" width="8.875" style="236" customWidth="1"/>
    <col min="9" max="9" width="10.625" style="236" customWidth="1"/>
    <col min="10" max="10" width="8.125" style="238" customWidth="1"/>
    <col min="11" max="11" width="8.125" style="236" customWidth="1"/>
    <col min="12" max="12" width="12.50390625" style="238" customWidth="1"/>
    <col min="13" max="13" width="210.00390625" style="236" customWidth="1"/>
    <col min="14" max="16384" width="9.00390625" style="236" customWidth="1"/>
  </cols>
  <sheetData>
    <row r="1" spans="5:13" ht="15" thickBot="1">
      <c r="E1" s="237"/>
      <c r="M1" s="196" t="s">
        <v>271</v>
      </c>
    </row>
    <row r="2" spans="2:14" ht="60" customHeight="1" thickBot="1">
      <c r="B2" s="274" t="s">
        <v>145</v>
      </c>
      <c r="C2" s="275"/>
      <c r="D2" s="142" t="s">
        <v>272</v>
      </c>
      <c r="F2" s="143"/>
      <c r="G2" s="142" t="s">
        <v>146</v>
      </c>
      <c r="H2" s="143"/>
      <c r="I2" s="264" t="s">
        <v>289</v>
      </c>
      <c r="J2" s="264"/>
      <c r="K2" s="264"/>
      <c r="L2" s="264"/>
      <c r="M2" s="264"/>
      <c r="N2" s="239"/>
    </row>
    <row r="3" spans="2:13" s="140" customFormat="1" ht="19.5" customHeight="1">
      <c r="B3" s="276" t="s">
        <v>29</v>
      </c>
      <c r="C3" s="277"/>
      <c r="D3" s="309" t="s">
        <v>30</v>
      </c>
      <c r="E3" s="309" t="s">
        <v>31</v>
      </c>
      <c r="F3" s="312" t="s">
        <v>2</v>
      </c>
      <c r="G3" s="313"/>
      <c r="H3" s="314"/>
      <c r="I3" s="316" t="s">
        <v>25</v>
      </c>
      <c r="J3" s="303"/>
      <c r="K3" s="304"/>
      <c r="L3" s="325" t="s">
        <v>18</v>
      </c>
      <c r="M3" s="309" t="s">
        <v>207</v>
      </c>
    </row>
    <row r="4" spans="2:13" s="140" customFormat="1" ht="30" customHeight="1" thickBot="1">
      <c r="B4" s="278"/>
      <c r="C4" s="279"/>
      <c r="D4" s="310"/>
      <c r="E4" s="310"/>
      <c r="F4" s="278"/>
      <c r="G4" s="315"/>
      <c r="H4" s="279"/>
      <c r="I4" s="240" t="s">
        <v>39</v>
      </c>
      <c r="J4" s="240" t="s">
        <v>28</v>
      </c>
      <c r="K4" s="241" t="s">
        <v>84</v>
      </c>
      <c r="L4" s="291"/>
      <c r="M4" s="310"/>
    </row>
    <row r="5" spans="2:13" s="140" customFormat="1" ht="18.75" customHeight="1" thickTop="1">
      <c r="B5" s="265" t="s">
        <v>67</v>
      </c>
      <c r="C5" s="339" t="s">
        <v>70</v>
      </c>
      <c r="D5" s="311" t="s">
        <v>71</v>
      </c>
      <c r="E5" s="308" t="s">
        <v>76</v>
      </c>
      <c r="F5" s="305" t="s">
        <v>263</v>
      </c>
      <c r="G5" s="306"/>
      <c r="H5" s="307"/>
      <c r="I5" s="242">
        <v>10</v>
      </c>
      <c r="J5" s="317">
        <v>10</v>
      </c>
      <c r="K5" s="322">
        <f>SUM(J5:J40)</f>
        <v>90</v>
      </c>
      <c r="L5" s="311" t="s">
        <v>179</v>
      </c>
      <c r="M5" s="321" t="s">
        <v>267</v>
      </c>
    </row>
    <row r="6" spans="2:13" s="140" customFormat="1" ht="18.75" customHeight="1">
      <c r="B6" s="266"/>
      <c r="C6" s="268"/>
      <c r="D6" s="270"/>
      <c r="E6" s="280"/>
      <c r="F6" s="302" t="s">
        <v>266</v>
      </c>
      <c r="G6" s="303"/>
      <c r="H6" s="304"/>
      <c r="I6" s="46">
        <v>0</v>
      </c>
      <c r="J6" s="301"/>
      <c r="K6" s="323"/>
      <c r="L6" s="270"/>
      <c r="M6" s="319"/>
    </row>
    <row r="7" spans="2:13" s="140" customFormat="1" ht="24.75" customHeight="1">
      <c r="B7" s="266"/>
      <c r="C7" s="268"/>
      <c r="D7" s="268" t="s">
        <v>279</v>
      </c>
      <c r="E7" s="270" t="s">
        <v>114</v>
      </c>
      <c r="F7" s="271" t="s">
        <v>1</v>
      </c>
      <c r="G7" s="272"/>
      <c r="H7" s="273"/>
      <c r="I7" s="46">
        <v>3</v>
      </c>
      <c r="J7" s="301">
        <v>3</v>
      </c>
      <c r="K7" s="323"/>
      <c r="L7" s="270"/>
      <c r="M7" s="319" t="s">
        <v>280</v>
      </c>
    </row>
    <row r="8" spans="2:13" s="140" customFormat="1" ht="24.75" customHeight="1">
      <c r="B8" s="266"/>
      <c r="C8" s="268"/>
      <c r="D8" s="270"/>
      <c r="E8" s="270"/>
      <c r="F8" s="271" t="s">
        <v>12</v>
      </c>
      <c r="G8" s="272"/>
      <c r="H8" s="273"/>
      <c r="I8" s="46">
        <v>0</v>
      </c>
      <c r="J8" s="301"/>
      <c r="K8" s="323"/>
      <c r="L8" s="270"/>
      <c r="M8" s="319"/>
    </row>
    <row r="9" spans="2:13" s="140" customFormat="1" ht="79.5" customHeight="1">
      <c r="B9" s="266"/>
      <c r="C9" s="268"/>
      <c r="D9" s="270"/>
      <c r="E9" s="270" t="s">
        <v>37</v>
      </c>
      <c r="F9" s="302" t="s">
        <v>93</v>
      </c>
      <c r="G9" s="303"/>
      <c r="H9" s="304"/>
      <c r="I9" s="46">
        <v>9</v>
      </c>
      <c r="J9" s="301">
        <v>9</v>
      </c>
      <c r="K9" s="323"/>
      <c r="L9" s="270"/>
      <c r="M9" s="320" t="s">
        <v>281</v>
      </c>
    </row>
    <row r="10" spans="2:13" s="140" customFormat="1" ht="79.5" customHeight="1">
      <c r="B10" s="266"/>
      <c r="C10" s="268"/>
      <c r="D10" s="270"/>
      <c r="E10" s="270"/>
      <c r="F10" s="302" t="s">
        <v>94</v>
      </c>
      <c r="G10" s="303"/>
      <c r="H10" s="304"/>
      <c r="I10" s="46">
        <v>3</v>
      </c>
      <c r="J10" s="301"/>
      <c r="K10" s="323"/>
      <c r="L10" s="270"/>
      <c r="M10" s="320"/>
    </row>
    <row r="11" spans="2:13" s="140" customFormat="1" ht="79.5" customHeight="1">
      <c r="B11" s="266"/>
      <c r="C11" s="268"/>
      <c r="D11" s="270"/>
      <c r="E11" s="270"/>
      <c r="F11" s="271" t="s">
        <v>147</v>
      </c>
      <c r="G11" s="272"/>
      <c r="H11" s="273"/>
      <c r="I11" s="46">
        <v>0</v>
      </c>
      <c r="J11" s="301"/>
      <c r="K11" s="323"/>
      <c r="L11" s="270"/>
      <c r="M11" s="320"/>
    </row>
    <row r="12" spans="2:13" s="140" customFormat="1" ht="79.5" customHeight="1">
      <c r="B12" s="266"/>
      <c r="C12" s="268" t="s">
        <v>75</v>
      </c>
      <c r="D12" s="280" t="s">
        <v>27</v>
      </c>
      <c r="E12" s="270" t="s">
        <v>273</v>
      </c>
      <c r="F12" s="302" t="s">
        <v>274</v>
      </c>
      <c r="G12" s="303"/>
      <c r="H12" s="303"/>
      <c r="I12" s="304"/>
      <c r="J12" s="301">
        <v>10</v>
      </c>
      <c r="K12" s="323"/>
      <c r="L12" s="270"/>
      <c r="M12" s="318" t="s">
        <v>275</v>
      </c>
    </row>
    <row r="13" spans="2:13" s="140" customFormat="1" ht="79.5" customHeight="1">
      <c r="B13" s="266"/>
      <c r="C13" s="268"/>
      <c r="D13" s="280"/>
      <c r="E13" s="270"/>
      <c r="F13" s="270" t="s">
        <v>187</v>
      </c>
      <c r="G13" s="270"/>
      <c r="H13" s="270"/>
      <c r="I13" s="191">
        <v>10</v>
      </c>
      <c r="J13" s="301"/>
      <c r="K13" s="323"/>
      <c r="L13" s="270"/>
      <c r="M13" s="318"/>
    </row>
    <row r="14" spans="2:13" s="140" customFormat="1" ht="79.5" customHeight="1">
      <c r="B14" s="266"/>
      <c r="C14" s="268"/>
      <c r="D14" s="280"/>
      <c r="E14" s="270"/>
      <c r="F14" s="270" t="s">
        <v>135</v>
      </c>
      <c r="G14" s="270"/>
      <c r="H14" s="270"/>
      <c r="I14" s="191">
        <v>9</v>
      </c>
      <c r="J14" s="301"/>
      <c r="K14" s="323"/>
      <c r="L14" s="270"/>
      <c r="M14" s="318"/>
    </row>
    <row r="15" spans="2:13" s="140" customFormat="1" ht="79.5" customHeight="1">
      <c r="B15" s="266"/>
      <c r="C15" s="268"/>
      <c r="D15" s="280"/>
      <c r="E15" s="270"/>
      <c r="F15" s="270" t="s">
        <v>136</v>
      </c>
      <c r="G15" s="270"/>
      <c r="H15" s="270"/>
      <c r="I15" s="191">
        <v>8</v>
      </c>
      <c r="J15" s="301"/>
      <c r="K15" s="323"/>
      <c r="L15" s="270"/>
      <c r="M15" s="318"/>
    </row>
    <row r="16" spans="2:13" s="140" customFormat="1" ht="79.5" customHeight="1">
      <c r="B16" s="266"/>
      <c r="C16" s="268"/>
      <c r="D16" s="280"/>
      <c r="E16" s="270"/>
      <c r="F16" s="270" t="s">
        <v>137</v>
      </c>
      <c r="G16" s="270"/>
      <c r="H16" s="270"/>
      <c r="I16" s="191">
        <v>7</v>
      </c>
      <c r="J16" s="301"/>
      <c r="K16" s="323"/>
      <c r="L16" s="270"/>
      <c r="M16" s="318"/>
    </row>
    <row r="17" spans="2:13" s="140" customFormat="1" ht="79.5" customHeight="1">
      <c r="B17" s="266"/>
      <c r="C17" s="268"/>
      <c r="D17" s="280"/>
      <c r="E17" s="270"/>
      <c r="F17" s="270" t="s">
        <v>138</v>
      </c>
      <c r="G17" s="270"/>
      <c r="H17" s="270"/>
      <c r="I17" s="191">
        <v>5</v>
      </c>
      <c r="J17" s="301"/>
      <c r="K17" s="323"/>
      <c r="L17" s="270"/>
      <c r="M17" s="318"/>
    </row>
    <row r="18" spans="2:13" s="140" customFormat="1" ht="79.5" customHeight="1">
      <c r="B18" s="266"/>
      <c r="C18" s="268"/>
      <c r="D18" s="280"/>
      <c r="E18" s="270"/>
      <c r="F18" s="270" t="s">
        <v>38</v>
      </c>
      <c r="G18" s="270"/>
      <c r="H18" s="270"/>
      <c r="I18" s="191">
        <v>0</v>
      </c>
      <c r="J18" s="301"/>
      <c r="K18" s="323"/>
      <c r="L18" s="270"/>
      <c r="M18" s="318"/>
    </row>
    <row r="19" spans="2:13" s="140" customFormat="1" ht="79.5" customHeight="1">
      <c r="B19" s="266"/>
      <c r="C19" s="268" t="s">
        <v>74</v>
      </c>
      <c r="D19" s="280" t="s">
        <v>72</v>
      </c>
      <c r="E19" s="270" t="s">
        <v>185</v>
      </c>
      <c r="F19" s="271" t="s">
        <v>85</v>
      </c>
      <c r="G19" s="272"/>
      <c r="H19" s="273"/>
      <c r="I19" s="46">
        <v>20</v>
      </c>
      <c r="J19" s="301">
        <v>20</v>
      </c>
      <c r="K19" s="323"/>
      <c r="L19" s="270"/>
      <c r="M19" s="319" t="s">
        <v>286</v>
      </c>
    </row>
    <row r="20" spans="2:13" s="140" customFormat="1" ht="79.5" customHeight="1">
      <c r="B20" s="266"/>
      <c r="C20" s="268"/>
      <c r="D20" s="280"/>
      <c r="E20" s="270"/>
      <c r="F20" s="271" t="s">
        <v>86</v>
      </c>
      <c r="G20" s="272"/>
      <c r="H20" s="273"/>
      <c r="I20" s="46">
        <v>15</v>
      </c>
      <c r="J20" s="301"/>
      <c r="K20" s="323"/>
      <c r="L20" s="270"/>
      <c r="M20" s="319"/>
    </row>
    <row r="21" spans="2:13" s="140" customFormat="1" ht="39.75" customHeight="1">
      <c r="B21" s="266"/>
      <c r="C21" s="268"/>
      <c r="D21" s="280"/>
      <c r="E21" s="268"/>
      <c r="F21" s="271" t="s">
        <v>148</v>
      </c>
      <c r="G21" s="272"/>
      <c r="H21" s="273"/>
      <c r="I21" s="46">
        <v>0</v>
      </c>
      <c r="J21" s="301"/>
      <c r="K21" s="323"/>
      <c r="L21" s="270"/>
      <c r="M21" s="326"/>
    </row>
    <row r="22" spans="2:13" s="140" customFormat="1" ht="24.75" customHeight="1">
      <c r="B22" s="266"/>
      <c r="C22" s="268"/>
      <c r="D22" s="280" t="s">
        <v>0</v>
      </c>
      <c r="E22" s="270" t="s">
        <v>109</v>
      </c>
      <c r="F22" s="302" t="s">
        <v>235</v>
      </c>
      <c r="G22" s="303"/>
      <c r="H22" s="304"/>
      <c r="I22" s="46">
        <v>20</v>
      </c>
      <c r="J22" s="301">
        <v>20</v>
      </c>
      <c r="K22" s="323"/>
      <c r="L22" s="270"/>
      <c r="M22" s="319" t="s">
        <v>282</v>
      </c>
    </row>
    <row r="23" spans="2:13" s="140" customFormat="1" ht="24.75" customHeight="1">
      <c r="B23" s="266"/>
      <c r="C23" s="268"/>
      <c r="D23" s="280"/>
      <c r="E23" s="270"/>
      <c r="F23" s="302" t="s">
        <v>236</v>
      </c>
      <c r="G23" s="303"/>
      <c r="H23" s="304"/>
      <c r="I23" s="46">
        <v>19</v>
      </c>
      <c r="J23" s="301"/>
      <c r="K23" s="323"/>
      <c r="L23" s="270"/>
      <c r="M23" s="319"/>
    </row>
    <row r="24" spans="2:13" s="140" customFormat="1" ht="24.75" customHeight="1">
      <c r="B24" s="266"/>
      <c r="C24" s="268"/>
      <c r="D24" s="280"/>
      <c r="E24" s="270"/>
      <c r="F24" s="302"/>
      <c r="G24" s="303"/>
      <c r="H24" s="304"/>
      <c r="I24" s="256" t="s">
        <v>98</v>
      </c>
      <c r="J24" s="301"/>
      <c r="K24" s="323"/>
      <c r="L24" s="270"/>
      <c r="M24" s="319"/>
    </row>
    <row r="25" spans="2:13" s="140" customFormat="1" ht="24.75" customHeight="1">
      <c r="B25" s="266"/>
      <c r="C25" s="268"/>
      <c r="D25" s="280"/>
      <c r="E25" s="270"/>
      <c r="F25" s="302"/>
      <c r="G25" s="303"/>
      <c r="H25" s="304"/>
      <c r="I25" s="257">
        <v>10</v>
      </c>
      <c r="J25" s="301"/>
      <c r="K25" s="323"/>
      <c r="L25" s="270"/>
      <c r="M25" s="319"/>
    </row>
    <row r="26" spans="2:13" s="140" customFormat="1" ht="24.75" customHeight="1">
      <c r="B26" s="266"/>
      <c r="C26" s="268"/>
      <c r="D26" s="280"/>
      <c r="E26" s="270"/>
      <c r="F26" s="302" t="s">
        <v>115</v>
      </c>
      <c r="G26" s="303"/>
      <c r="H26" s="304"/>
      <c r="I26" s="257">
        <v>10</v>
      </c>
      <c r="J26" s="301"/>
      <c r="K26" s="323"/>
      <c r="L26" s="270"/>
      <c r="M26" s="319"/>
    </row>
    <row r="27" spans="2:13" s="140" customFormat="1" ht="24.75" customHeight="1">
      <c r="B27" s="266"/>
      <c r="C27" s="268"/>
      <c r="D27" s="280"/>
      <c r="E27" s="270"/>
      <c r="F27" s="302" t="s">
        <v>99</v>
      </c>
      <c r="G27" s="303"/>
      <c r="H27" s="304"/>
      <c r="I27" s="46">
        <v>10</v>
      </c>
      <c r="J27" s="301"/>
      <c r="K27" s="323"/>
      <c r="L27" s="270"/>
      <c r="M27" s="319"/>
    </row>
    <row r="28" spans="2:13" s="140" customFormat="1" ht="24.75" customHeight="1">
      <c r="B28" s="266"/>
      <c r="C28" s="268"/>
      <c r="D28" s="280"/>
      <c r="E28" s="270"/>
      <c r="F28" s="302" t="s">
        <v>237</v>
      </c>
      <c r="G28" s="303"/>
      <c r="H28" s="304"/>
      <c r="I28" s="46">
        <v>9</v>
      </c>
      <c r="J28" s="301"/>
      <c r="K28" s="323"/>
      <c r="L28" s="270"/>
      <c r="M28" s="319"/>
    </row>
    <row r="29" spans="2:13" s="140" customFormat="1" ht="24.75" customHeight="1">
      <c r="B29" s="266"/>
      <c r="C29" s="268"/>
      <c r="D29" s="280"/>
      <c r="E29" s="270"/>
      <c r="F29" s="302"/>
      <c r="G29" s="303"/>
      <c r="H29" s="304"/>
      <c r="I29" s="256" t="s">
        <v>98</v>
      </c>
      <c r="J29" s="301"/>
      <c r="K29" s="323"/>
      <c r="L29" s="270"/>
      <c r="M29" s="319"/>
    </row>
    <row r="30" spans="2:13" s="140" customFormat="1" ht="24.75" customHeight="1">
      <c r="B30" s="266"/>
      <c r="C30" s="268"/>
      <c r="D30" s="280"/>
      <c r="E30" s="270"/>
      <c r="F30" s="302"/>
      <c r="G30" s="303"/>
      <c r="H30" s="304"/>
      <c r="I30" s="257">
        <v>0</v>
      </c>
      <c r="J30" s="301"/>
      <c r="K30" s="323"/>
      <c r="L30" s="270"/>
      <c r="M30" s="319"/>
    </row>
    <row r="31" spans="2:13" s="140" customFormat="1" ht="24.75" customHeight="1">
      <c r="B31" s="266"/>
      <c r="C31" s="268"/>
      <c r="D31" s="280"/>
      <c r="E31" s="270"/>
      <c r="F31" s="302" t="s">
        <v>100</v>
      </c>
      <c r="G31" s="303"/>
      <c r="H31" s="304"/>
      <c r="I31" s="257">
        <v>0</v>
      </c>
      <c r="J31" s="301"/>
      <c r="K31" s="323"/>
      <c r="L31" s="270"/>
      <c r="M31" s="319"/>
    </row>
    <row r="32" spans="2:13" s="140" customFormat="1" ht="18.75" customHeight="1">
      <c r="B32" s="266"/>
      <c r="C32" s="268"/>
      <c r="D32" s="270" t="s">
        <v>73</v>
      </c>
      <c r="E32" s="270" t="s">
        <v>233</v>
      </c>
      <c r="F32" s="302" t="s">
        <v>1</v>
      </c>
      <c r="G32" s="303"/>
      <c r="H32" s="304"/>
      <c r="I32" s="46">
        <v>3</v>
      </c>
      <c r="J32" s="301">
        <v>3</v>
      </c>
      <c r="K32" s="323"/>
      <c r="L32" s="270"/>
      <c r="M32" s="318" t="s">
        <v>186</v>
      </c>
    </row>
    <row r="33" spans="2:13" s="140" customFormat="1" ht="18.75" customHeight="1">
      <c r="B33" s="266"/>
      <c r="C33" s="268"/>
      <c r="D33" s="280"/>
      <c r="E33" s="270"/>
      <c r="F33" s="271" t="s">
        <v>23</v>
      </c>
      <c r="G33" s="272"/>
      <c r="H33" s="273"/>
      <c r="I33" s="46">
        <v>0</v>
      </c>
      <c r="J33" s="301"/>
      <c r="K33" s="323"/>
      <c r="L33" s="270"/>
      <c r="M33" s="318"/>
    </row>
    <row r="34" spans="2:13" s="140" customFormat="1" ht="18.75" customHeight="1">
      <c r="B34" s="266"/>
      <c r="C34" s="268"/>
      <c r="D34" s="280" t="s">
        <v>77</v>
      </c>
      <c r="E34" s="270" t="s">
        <v>52</v>
      </c>
      <c r="F34" s="271" t="s">
        <v>13</v>
      </c>
      <c r="G34" s="272"/>
      <c r="H34" s="273"/>
      <c r="I34" s="46">
        <v>5</v>
      </c>
      <c r="J34" s="301">
        <v>5</v>
      </c>
      <c r="K34" s="323"/>
      <c r="L34" s="270"/>
      <c r="M34" s="319" t="s">
        <v>276</v>
      </c>
    </row>
    <row r="35" spans="2:13" s="140" customFormat="1" ht="18.75" customHeight="1">
      <c r="B35" s="266"/>
      <c r="C35" s="268"/>
      <c r="D35" s="340"/>
      <c r="E35" s="280"/>
      <c r="F35" s="271" t="s">
        <v>12</v>
      </c>
      <c r="G35" s="272"/>
      <c r="H35" s="273"/>
      <c r="I35" s="46">
        <v>0</v>
      </c>
      <c r="J35" s="301"/>
      <c r="K35" s="323"/>
      <c r="L35" s="270"/>
      <c r="M35" s="319"/>
    </row>
    <row r="36" spans="2:13" s="140" customFormat="1" ht="42.75" customHeight="1">
      <c r="B36" s="266"/>
      <c r="C36" s="268"/>
      <c r="D36" s="270" t="s">
        <v>78</v>
      </c>
      <c r="E36" s="302" t="s">
        <v>116</v>
      </c>
      <c r="F36" s="302" t="s">
        <v>88</v>
      </c>
      <c r="G36" s="303"/>
      <c r="H36" s="304"/>
      <c r="I36" s="46">
        <v>10</v>
      </c>
      <c r="J36" s="301">
        <v>10</v>
      </c>
      <c r="K36" s="323"/>
      <c r="L36" s="270"/>
      <c r="M36" s="318" t="s">
        <v>243</v>
      </c>
    </row>
    <row r="37" spans="2:13" s="140" customFormat="1" ht="42.75" customHeight="1">
      <c r="B37" s="266"/>
      <c r="C37" s="268"/>
      <c r="D37" s="270"/>
      <c r="E37" s="302"/>
      <c r="F37" s="302" t="s">
        <v>117</v>
      </c>
      <c r="G37" s="303"/>
      <c r="H37" s="304"/>
      <c r="I37" s="191">
        <v>10</v>
      </c>
      <c r="J37" s="301"/>
      <c r="K37" s="323"/>
      <c r="L37" s="270"/>
      <c r="M37" s="318"/>
    </row>
    <row r="38" spans="2:13" s="140" customFormat="1" ht="42.75" customHeight="1">
      <c r="B38" s="266"/>
      <c r="C38" s="268"/>
      <c r="D38" s="270"/>
      <c r="E38" s="316"/>
      <c r="F38" s="302"/>
      <c r="G38" s="303"/>
      <c r="H38" s="304"/>
      <c r="I38" s="256" t="s">
        <v>32</v>
      </c>
      <c r="J38" s="301"/>
      <c r="K38" s="323"/>
      <c r="L38" s="270"/>
      <c r="M38" s="318"/>
    </row>
    <row r="39" spans="2:13" s="140" customFormat="1" ht="42.75" customHeight="1">
      <c r="B39" s="266"/>
      <c r="C39" s="268"/>
      <c r="D39" s="270"/>
      <c r="E39" s="316"/>
      <c r="F39" s="302"/>
      <c r="G39" s="303"/>
      <c r="H39" s="304"/>
      <c r="I39" s="46">
        <v>0</v>
      </c>
      <c r="J39" s="301"/>
      <c r="K39" s="323"/>
      <c r="L39" s="270"/>
      <c r="M39" s="318"/>
    </row>
    <row r="40" spans="2:13" s="140" customFormat="1" ht="42.75" customHeight="1" thickBot="1">
      <c r="B40" s="267"/>
      <c r="C40" s="269"/>
      <c r="D40" s="327"/>
      <c r="E40" s="344"/>
      <c r="F40" s="345" t="s">
        <v>89</v>
      </c>
      <c r="G40" s="346"/>
      <c r="H40" s="347"/>
      <c r="I40" s="258">
        <v>0</v>
      </c>
      <c r="J40" s="349"/>
      <c r="K40" s="324"/>
      <c r="L40" s="327"/>
      <c r="M40" s="334"/>
    </row>
    <row r="41" spans="2:13" s="140" customFormat="1" ht="79.5" customHeight="1" thickTop="1">
      <c r="B41" s="341" t="s">
        <v>68</v>
      </c>
      <c r="C41" s="311" t="s">
        <v>68</v>
      </c>
      <c r="D41" s="311" t="s">
        <v>14</v>
      </c>
      <c r="E41" s="311" t="s">
        <v>184</v>
      </c>
      <c r="F41" s="305" t="s">
        <v>268</v>
      </c>
      <c r="G41" s="306"/>
      <c r="H41" s="307"/>
      <c r="I41" s="242">
        <v>20</v>
      </c>
      <c r="J41" s="317">
        <v>20</v>
      </c>
      <c r="K41" s="317">
        <f>SUM(J41:J46)</f>
        <v>25</v>
      </c>
      <c r="L41" s="311" t="s">
        <v>149</v>
      </c>
      <c r="M41" s="348" t="s">
        <v>287</v>
      </c>
    </row>
    <row r="42" spans="2:13" s="140" customFormat="1" ht="79.5" customHeight="1">
      <c r="B42" s="342"/>
      <c r="C42" s="270"/>
      <c r="D42" s="270"/>
      <c r="E42" s="270"/>
      <c r="F42" s="271" t="s">
        <v>269</v>
      </c>
      <c r="G42" s="272"/>
      <c r="H42" s="273"/>
      <c r="I42" s="46">
        <v>15</v>
      </c>
      <c r="J42" s="301"/>
      <c r="K42" s="301"/>
      <c r="L42" s="270"/>
      <c r="M42" s="320"/>
    </row>
    <row r="43" spans="2:13" s="140" customFormat="1" ht="79.5" customHeight="1">
      <c r="B43" s="342"/>
      <c r="C43" s="270"/>
      <c r="D43" s="270"/>
      <c r="E43" s="270"/>
      <c r="F43" s="302" t="s">
        <v>148</v>
      </c>
      <c r="G43" s="303"/>
      <c r="H43" s="304"/>
      <c r="I43" s="46">
        <v>0</v>
      </c>
      <c r="J43" s="301"/>
      <c r="K43" s="301"/>
      <c r="L43" s="270"/>
      <c r="M43" s="320"/>
    </row>
    <row r="44" spans="2:13" s="140" customFormat="1" ht="34.5" customHeight="1">
      <c r="B44" s="342"/>
      <c r="C44" s="270"/>
      <c r="D44" s="270" t="s">
        <v>45</v>
      </c>
      <c r="E44" s="270" t="s">
        <v>64</v>
      </c>
      <c r="F44" s="302" t="s">
        <v>46</v>
      </c>
      <c r="G44" s="303"/>
      <c r="H44" s="304"/>
      <c r="I44" s="46">
        <v>5</v>
      </c>
      <c r="J44" s="301">
        <v>5</v>
      </c>
      <c r="K44" s="301"/>
      <c r="L44" s="270"/>
      <c r="M44" s="320" t="s">
        <v>277</v>
      </c>
    </row>
    <row r="45" spans="2:13" s="140" customFormat="1" ht="34.5" customHeight="1">
      <c r="B45" s="342"/>
      <c r="C45" s="270"/>
      <c r="D45" s="270"/>
      <c r="E45" s="270"/>
      <c r="F45" s="302" t="s">
        <v>47</v>
      </c>
      <c r="G45" s="303"/>
      <c r="H45" s="304"/>
      <c r="I45" s="191">
        <v>3</v>
      </c>
      <c r="J45" s="301"/>
      <c r="K45" s="301"/>
      <c r="L45" s="270"/>
      <c r="M45" s="320"/>
    </row>
    <row r="46" spans="2:13" s="140" customFormat="1" ht="34.5" customHeight="1" thickBot="1">
      <c r="B46" s="343"/>
      <c r="C46" s="327"/>
      <c r="D46" s="327"/>
      <c r="E46" s="327"/>
      <c r="F46" s="345" t="s">
        <v>164</v>
      </c>
      <c r="G46" s="346"/>
      <c r="H46" s="347"/>
      <c r="I46" s="255">
        <v>0</v>
      </c>
      <c r="J46" s="349"/>
      <c r="K46" s="349"/>
      <c r="L46" s="327"/>
      <c r="M46" s="330"/>
    </row>
    <row r="47" spans="2:13" s="140" customFormat="1" ht="19.5" customHeight="1" thickTop="1">
      <c r="B47" s="288" t="s">
        <v>69</v>
      </c>
      <c r="C47" s="290" t="s">
        <v>228</v>
      </c>
      <c r="D47" s="293" t="s">
        <v>118</v>
      </c>
      <c r="E47" s="337" t="s">
        <v>270</v>
      </c>
      <c r="F47" s="138" t="s">
        <v>191</v>
      </c>
      <c r="G47" s="286" t="s">
        <v>79</v>
      </c>
      <c r="H47" s="287"/>
      <c r="I47" s="290" t="s">
        <v>278</v>
      </c>
      <c r="J47" s="296">
        <v>60</v>
      </c>
      <c r="K47" s="299">
        <f>SUM(J47:J52)</f>
        <v>60</v>
      </c>
      <c r="L47" s="290" t="s">
        <v>192</v>
      </c>
      <c r="M47" s="283" t="s">
        <v>288</v>
      </c>
    </row>
    <row r="48" spans="2:13" s="140" customFormat="1" ht="19.5" customHeight="1">
      <c r="B48" s="289"/>
      <c r="C48" s="291"/>
      <c r="D48" s="294"/>
      <c r="E48" s="338"/>
      <c r="F48" s="144" t="s">
        <v>15</v>
      </c>
      <c r="G48" s="281">
        <v>20</v>
      </c>
      <c r="H48" s="282"/>
      <c r="I48" s="291"/>
      <c r="J48" s="297"/>
      <c r="K48" s="300"/>
      <c r="L48" s="291"/>
      <c r="M48" s="284"/>
    </row>
    <row r="49" spans="2:13" s="140" customFormat="1" ht="19.5" customHeight="1">
      <c r="B49" s="289"/>
      <c r="C49" s="291"/>
      <c r="D49" s="294"/>
      <c r="E49" s="338"/>
      <c r="F49" s="136" t="s">
        <v>22</v>
      </c>
      <c r="G49" s="281">
        <v>15</v>
      </c>
      <c r="H49" s="282"/>
      <c r="I49" s="291"/>
      <c r="J49" s="297"/>
      <c r="K49" s="300"/>
      <c r="L49" s="291"/>
      <c r="M49" s="284"/>
    </row>
    <row r="50" spans="2:13" s="140" customFormat="1" ht="19.5" customHeight="1">
      <c r="B50" s="289"/>
      <c r="C50" s="291"/>
      <c r="D50" s="294"/>
      <c r="E50" s="338"/>
      <c r="F50" s="136" t="s">
        <v>16</v>
      </c>
      <c r="G50" s="281">
        <v>10</v>
      </c>
      <c r="H50" s="282"/>
      <c r="I50" s="291"/>
      <c r="J50" s="297"/>
      <c r="K50" s="300"/>
      <c r="L50" s="291"/>
      <c r="M50" s="284"/>
    </row>
    <row r="51" spans="2:13" s="140" customFormat="1" ht="19.5" customHeight="1">
      <c r="B51" s="289"/>
      <c r="C51" s="291"/>
      <c r="D51" s="294"/>
      <c r="E51" s="338"/>
      <c r="F51" s="136" t="s">
        <v>17</v>
      </c>
      <c r="G51" s="281">
        <v>5</v>
      </c>
      <c r="H51" s="282"/>
      <c r="I51" s="291"/>
      <c r="J51" s="297"/>
      <c r="K51" s="300"/>
      <c r="L51" s="291"/>
      <c r="M51" s="284"/>
    </row>
    <row r="52" spans="2:13" s="140" customFormat="1" ht="19.5" customHeight="1" thickBot="1">
      <c r="B52" s="289"/>
      <c r="C52" s="291"/>
      <c r="D52" s="295"/>
      <c r="E52" s="338"/>
      <c r="F52" s="144" t="s">
        <v>24</v>
      </c>
      <c r="G52" s="281">
        <v>0</v>
      </c>
      <c r="H52" s="282"/>
      <c r="I52" s="292"/>
      <c r="J52" s="298"/>
      <c r="K52" s="300"/>
      <c r="L52" s="292"/>
      <c r="M52" s="285"/>
    </row>
    <row r="53" spans="2:13" s="140" customFormat="1" ht="157.5" customHeight="1" thickTop="1">
      <c r="B53" s="305" t="s">
        <v>182</v>
      </c>
      <c r="C53" s="306"/>
      <c r="D53" s="307"/>
      <c r="E53" s="331" t="s">
        <v>283</v>
      </c>
      <c r="F53" s="332"/>
      <c r="G53" s="332"/>
      <c r="H53" s="333"/>
      <c r="I53" s="243" t="s">
        <v>97</v>
      </c>
      <c r="J53" s="244"/>
      <c r="K53" s="245"/>
      <c r="L53" s="138" t="s">
        <v>150</v>
      </c>
      <c r="M53" s="137" t="s">
        <v>285</v>
      </c>
    </row>
    <row r="54" spans="9:13" s="140" customFormat="1" ht="45" customHeight="1">
      <c r="I54" s="235" t="s">
        <v>92</v>
      </c>
      <c r="J54" s="246">
        <f>SUM(K5:K52)</f>
        <v>175</v>
      </c>
      <c r="K54" s="247"/>
      <c r="L54" s="248"/>
      <c r="M54" s="139" t="s">
        <v>180</v>
      </c>
    </row>
    <row r="55" spans="9:13" s="140" customFormat="1" ht="45" customHeight="1">
      <c r="I55" s="235" t="s">
        <v>26</v>
      </c>
      <c r="J55" s="141">
        <f>IF(B2="簡易型Ａ",10,IF(B2="簡易型Ｂ",20,IF(B2="簡易型Ｃ",25,IF(B2="標準型",35,"型選択"))))</f>
        <v>20</v>
      </c>
      <c r="K55" s="247"/>
      <c r="L55" s="248"/>
      <c r="M55" s="140" t="s">
        <v>181</v>
      </c>
    </row>
    <row r="56" spans="9:12" s="140" customFormat="1" ht="14.25">
      <c r="I56" s="249"/>
      <c r="J56" s="250"/>
      <c r="L56" s="248"/>
    </row>
    <row r="57" spans="2:13" s="140" customFormat="1" ht="96.75" customHeight="1">
      <c r="B57" s="335" t="s">
        <v>183</v>
      </c>
      <c r="C57" s="335"/>
      <c r="D57" s="335"/>
      <c r="E57" s="335" t="s">
        <v>284</v>
      </c>
      <c r="F57" s="335"/>
      <c r="G57" s="335"/>
      <c r="H57" s="335"/>
      <c r="I57" s="335"/>
      <c r="J57" s="335"/>
      <c r="K57" s="335"/>
      <c r="L57" s="336"/>
      <c r="M57" s="336"/>
    </row>
    <row r="58" spans="2:11" ht="23.25" customHeight="1">
      <c r="B58" s="251"/>
      <c r="C58" s="140"/>
      <c r="D58" s="140"/>
      <c r="E58" s="140"/>
      <c r="F58" s="251"/>
      <c r="G58" s="251"/>
      <c r="H58" s="251"/>
      <c r="I58" s="251"/>
      <c r="K58" s="251"/>
    </row>
    <row r="59" spans="2:11" ht="13.5">
      <c r="B59" s="251"/>
      <c r="E59" s="254"/>
      <c r="F59" s="251"/>
      <c r="G59" s="251"/>
      <c r="H59" s="251"/>
      <c r="I59" s="251"/>
      <c r="K59" s="252"/>
    </row>
    <row r="60" spans="1:14" s="238" customFormat="1" ht="13.5">
      <c r="A60" s="236"/>
      <c r="B60" s="251"/>
      <c r="C60" s="251"/>
      <c r="D60" s="253"/>
      <c r="E60" s="328"/>
      <c r="F60" s="329"/>
      <c r="G60" s="251"/>
      <c r="H60" s="251"/>
      <c r="I60" s="251"/>
      <c r="J60" s="251"/>
      <c r="K60" s="251"/>
      <c r="M60" s="236"/>
      <c r="N60" s="236"/>
    </row>
    <row r="61" spans="1:14" s="238" customFormat="1" ht="13.5">
      <c r="A61" s="236"/>
      <c r="B61" s="251"/>
      <c r="C61" s="251"/>
      <c r="D61" s="253"/>
      <c r="E61" s="251"/>
      <c r="F61" s="251"/>
      <c r="G61" s="251"/>
      <c r="H61" s="251"/>
      <c r="I61" s="251"/>
      <c r="K61" s="251"/>
      <c r="M61" s="236"/>
      <c r="N61" s="236"/>
    </row>
    <row r="62" spans="1:14" s="238" customFormat="1" ht="13.5">
      <c r="A62" s="236"/>
      <c r="B62" s="251"/>
      <c r="C62" s="251"/>
      <c r="D62" s="251"/>
      <c r="E62" s="251"/>
      <c r="F62" s="251"/>
      <c r="G62" s="251"/>
      <c r="H62" s="251"/>
      <c r="I62" s="251"/>
      <c r="K62" s="251"/>
      <c r="M62" s="236"/>
      <c r="N62" s="236"/>
    </row>
  </sheetData>
  <sheetProtection sheet="1" selectLockedCells="1" selectUnlockedCells="1"/>
  <mergeCells count="118">
    <mergeCell ref="M41:M43"/>
    <mergeCell ref="K41:K46"/>
    <mergeCell ref="J44:J46"/>
    <mergeCell ref="F45:H45"/>
    <mergeCell ref="J36:J40"/>
    <mergeCell ref="F34:H34"/>
    <mergeCell ref="F46:H46"/>
    <mergeCell ref="D22:D31"/>
    <mergeCell ref="E36:E40"/>
    <mergeCell ref="F37:H39"/>
    <mergeCell ref="F40:H40"/>
    <mergeCell ref="F35:H35"/>
    <mergeCell ref="E44:E46"/>
    <mergeCell ref="D36:D40"/>
    <mergeCell ref="F27:H27"/>
    <mergeCell ref="B53:D53"/>
    <mergeCell ref="B41:B46"/>
    <mergeCell ref="G48:H48"/>
    <mergeCell ref="E22:E31"/>
    <mergeCell ref="C41:C46"/>
    <mergeCell ref="F43:H43"/>
    <mergeCell ref="E32:E33"/>
    <mergeCell ref="E41:E43"/>
    <mergeCell ref="F42:H42"/>
    <mergeCell ref="F33:H33"/>
    <mergeCell ref="C5:C11"/>
    <mergeCell ref="C12:C18"/>
    <mergeCell ref="F22:H22"/>
    <mergeCell ref="F23:H25"/>
    <mergeCell ref="D41:D43"/>
    <mergeCell ref="D32:D33"/>
    <mergeCell ref="D34:D35"/>
    <mergeCell ref="F26:H26"/>
    <mergeCell ref="F31:H31"/>
    <mergeCell ref="F32:H32"/>
    <mergeCell ref="B57:D57"/>
    <mergeCell ref="E57:M57"/>
    <mergeCell ref="C47:C52"/>
    <mergeCell ref="E47:E52"/>
    <mergeCell ref="J12:J18"/>
    <mergeCell ref="F44:H44"/>
    <mergeCell ref="J32:J33"/>
    <mergeCell ref="D44:D46"/>
    <mergeCell ref="J41:J43"/>
    <mergeCell ref="F28:H30"/>
    <mergeCell ref="L3:L4"/>
    <mergeCell ref="M32:M33"/>
    <mergeCell ref="M19:M21"/>
    <mergeCell ref="L5:L40"/>
    <mergeCell ref="E60:F60"/>
    <mergeCell ref="M44:M46"/>
    <mergeCell ref="L41:L46"/>
    <mergeCell ref="E53:H53"/>
    <mergeCell ref="J34:J35"/>
    <mergeCell ref="M36:M40"/>
    <mergeCell ref="M9:M11"/>
    <mergeCell ref="M5:M6"/>
    <mergeCell ref="J9:J11"/>
    <mergeCell ref="K5:K40"/>
    <mergeCell ref="J7:J8"/>
    <mergeCell ref="M34:M35"/>
    <mergeCell ref="M22:M31"/>
    <mergeCell ref="I3:K3"/>
    <mergeCell ref="F6:H6"/>
    <mergeCell ref="J5:J6"/>
    <mergeCell ref="E3:E4"/>
    <mergeCell ref="M12:M18"/>
    <mergeCell ref="F7:H7"/>
    <mergeCell ref="F11:H11"/>
    <mergeCell ref="M3:M4"/>
    <mergeCell ref="M7:M8"/>
    <mergeCell ref="F9:H9"/>
    <mergeCell ref="E5:E6"/>
    <mergeCell ref="E12:E18"/>
    <mergeCell ref="F16:H16"/>
    <mergeCell ref="F10:H10"/>
    <mergeCell ref="E7:E8"/>
    <mergeCell ref="D3:D4"/>
    <mergeCell ref="D5:D6"/>
    <mergeCell ref="F3:H4"/>
    <mergeCell ref="F5:H5"/>
    <mergeCell ref="D19:D21"/>
    <mergeCell ref="F19:H19"/>
    <mergeCell ref="F21:H21"/>
    <mergeCell ref="F12:I12"/>
    <mergeCell ref="E9:E11"/>
    <mergeCell ref="F18:H18"/>
    <mergeCell ref="D7:D11"/>
    <mergeCell ref="K47:K52"/>
    <mergeCell ref="L47:L52"/>
    <mergeCell ref="E19:E21"/>
    <mergeCell ref="F15:H15"/>
    <mergeCell ref="J19:J21"/>
    <mergeCell ref="J22:J31"/>
    <mergeCell ref="F36:H36"/>
    <mergeCell ref="F41:H41"/>
    <mergeCell ref="F20:H20"/>
    <mergeCell ref="E34:E35"/>
    <mergeCell ref="G52:H52"/>
    <mergeCell ref="G50:H50"/>
    <mergeCell ref="G51:H51"/>
    <mergeCell ref="M47:M52"/>
    <mergeCell ref="G47:H47"/>
    <mergeCell ref="B47:B52"/>
    <mergeCell ref="I47:I52"/>
    <mergeCell ref="G49:H49"/>
    <mergeCell ref="D47:D52"/>
    <mergeCell ref="J47:J52"/>
    <mergeCell ref="I2:M2"/>
    <mergeCell ref="B5:B40"/>
    <mergeCell ref="C19:C40"/>
    <mergeCell ref="F17:H17"/>
    <mergeCell ref="F8:H8"/>
    <mergeCell ref="F14:H14"/>
    <mergeCell ref="F13:H13"/>
    <mergeCell ref="B2:C2"/>
    <mergeCell ref="B3:C4"/>
    <mergeCell ref="D12:D18"/>
  </mergeCells>
  <conditionalFormatting sqref="J55">
    <cfRule type="expression" priority="1" dxfId="11" stopIfTrue="1">
      <formula>$J$55="型選択"</formula>
    </cfRule>
  </conditionalFormatting>
  <dataValidations count="1">
    <dataValidation type="list" allowBlank="1" showInputMessage="1" showErrorMessage="1" sqref="B2:C2">
      <formula1>"簡易型Ａ,簡易型Ｂ,簡易型Ｃ,標準型"</formula1>
    </dataValidation>
  </dataValidations>
  <printOptions horizontalCentered="1"/>
  <pageMargins left="0.5905511811023623" right="0.1968503937007874" top="0.3937007874015748" bottom="0.3937007874015748" header="0.1968503937007874" footer="0.2755905511811024"/>
  <pageSetup firstPageNumber="1" useFirstPageNumber="1" fitToHeight="0" fitToWidth="0" horizontalDpi="600" verticalDpi="600" orientation="landscape" paperSize="8" scale="40" r:id="rId1"/>
  <headerFooter alignWithMargins="0">
    <oddHeader>&amp;R&amp;18&amp;P／&amp;N</oddHeader>
  </headerFooter>
  <rowBreaks count="1" manualBreakCount="1">
    <brk id="40" min="1" max="12" man="1"/>
  </rowBreaks>
</worksheet>
</file>

<file path=xl/worksheets/sheet2.xml><?xml version="1.0" encoding="utf-8"?>
<worksheet xmlns="http://schemas.openxmlformats.org/spreadsheetml/2006/main" xmlns:r="http://schemas.openxmlformats.org/officeDocument/2006/relationships">
  <dimension ref="A1:AA44"/>
  <sheetViews>
    <sheetView view="pageBreakPreview" zoomScaleSheetLayoutView="100" zoomScalePageLayoutView="0" workbookViewId="0" topLeftCell="A28">
      <selection activeCell="V36" sqref="V36"/>
    </sheetView>
  </sheetViews>
  <sheetFormatPr defaultColWidth="3.125" defaultRowHeight="18" customHeight="1"/>
  <cols>
    <col min="1" max="16384" width="3.125" style="2" customWidth="1"/>
  </cols>
  <sheetData>
    <row r="1" ht="18" customHeight="1">
      <c r="A1" s="1"/>
    </row>
    <row r="3" ht="18" customHeight="1">
      <c r="AA3" s="3" t="s">
        <v>198</v>
      </c>
    </row>
    <row r="5" spans="1:27" ht="18" customHeight="1">
      <c r="A5" s="350" t="s">
        <v>10</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row>
    <row r="6" spans="1:27" ht="18" customHeigh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row>
    <row r="9" spans="2:10" ht="18" customHeight="1">
      <c r="B9" s="234" t="s">
        <v>264</v>
      </c>
      <c r="C9" s="234"/>
      <c r="D9" s="234"/>
      <c r="E9" s="234"/>
      <c r="F9" s="234"/>
      <c r="G9" s="234"/>
      <c r="H9" s="234"/>
      <c r="I9" s="234"/>
      <c r="J9" s="2" t="s">
        <v>33</v>
      </c>
    </row>
    <row r="11" ht="18" customHeight="1">
      <c r="O11" s="2" t="s">
        <v>3</v>
      </c>
    </row>
    <row r="13" ht="18" customHeight="1">
      <c r="O13" s="2" t="s">
        <v>19</v>
      </c>
    </row>
    <row r="15" ht="18" customHeight="1">
      <c r="O15" s="2" t="s">
        <v>21</v>
      </c>
    </row>
    <row r="18" spans="5:7" ht="18" customHeight="1">
      <c r="E18" s="3" t="s">
        <v>11</v>
      </c>
      <c r="F18" s="2" t="s">
        <v>34</v>
      </c>
      <c r="G18" s="2" t="s">
        <v>290</v>
      </c>
    </row>
    <row r="19" ht="18" customHeight="1">
      <c r="G19" s="2" t="s">
        <v>291</v>
      </c>
    </row>
    <row r="21" spans="5:7" ht="18" customHeight="1">
      <c r="E21" s="3"/>
      <c r="G21" s="2" t="s">
        <v>292</v>
      </c>
    </row>
    <row r="22" ht="18" customHeight="1">
      <c r="G22" s="2" t="s">
        <v>293</v>
      </c>
    </row>
    <row r="25" ht="18" customHeight="1">
      <c r="B25" s="2" t="s">
        <v>9</v>
      </c>
    </row>
    <row r="26" ht="18" customHeight="1">
      <c r="B26" s="2" t="s">
        <v>188</v>
      </c>
    </row>
    <row r="27" ht="18" customHeight="1">
      <c r="B27" s="2" t="s">
        <v>189</v>
      </c>
    </row>
    <row r="30" ht="18" customHeight="1">
      <c r="C30" s="2" t="s">
        <v>133</v>
      </c>
    </row>
    <row r="31" spans="4:8" ht="18" customHeight="1">
      <c r="D31" s="2" t="s">
        <v>4</v>
      </c>
      <c r="G31" s="2" t="s">
        <v>34</v>
      </c>
      <c r="H31" s="2" t="s">
        <v>35</v>
      </c>
    </row>
    <row r="32" spans="4:8" ht="18" customHeight="1">
      <c r="D32" s="2" t="s">
        <v>6</v>
      </c>
      <c r="G32" s="2" t="s">
        <v>34</v>
      </c>
      <c r="H32" s="2" t="s">
        <v>7</v>
      </c>
    </row>
    <row r="33" spans="4:8" ht="18" customHeight="1">
      <c r="D33" s="2" t="s">
        <v>3</v>
      </c>
      <c r="G33" s="2" t="s">
        <v>34</v>
      </c>
      <c r="H33" s="2" t="s">
        <v>8</v>
      </c>
    </row>
    <row r="34" spans="4:8" ht="18" customHeight="1">
      <c r="D34" s="2" t="s">
        <v>5</v>
      </c>
      <c r="G34" s="2" t="s">
        <v>34</v>
      </c>
      <c r="H34" s="2" t="s">
        <v>36</v>
      </c>
    </row>
    <row r="35" spans="4:8" ht="18" customHeight="1">
      <c r="D35" s="2" t="s">
        <v>204</v>
      </c>
      <c r="G35" s="2" t="s">
        <v>34</v>
      </c>
      <c r="H35" s="2" t="s">
        <v>36</v>
      </c>
    </row>
    <row r="36" spans="4:8" ht="18" customHeight="1">
      <c r="D36" s="2" t="s">
        <v>205</v>
      </c>
      <c r="G36" s="2" t="s">
        <v>206</v>
      </c>
      <c r="H36" s="197"/>
    </row>
    <row r="44" spans="1:27" ht="18"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row>
  </sheetData>
  <sheetProtection sheet="1"/>
  <mergeCells count="1">
    <mergeCell ref="A5:AA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7"/>
  <sheetViews>
    <sheetView view="pageBreakPreview" zoomScale="80" zoomScaleNormal="71" zoomScaleSheetLayoutView="80" workbookViewId="0" topLeftCell="A1">
      <selection activeCell="I5" sqref="I5:I6"/>
    </sheetView>
  </sheetViews>
  <sheetFormatPr defaultColWidth="9.00390625" defaultRowHeight="13.5"/>
  <cols>
    <col min="1" max="1" width="2.50390625" style="7" customWidth="1"/>
    <col min="2" max="2" width="3.50390625" style="7" customWidth="1"/>
    <col min="3" max="3" width="8.625" style="7" customWidth="1"/>
    <col min="4" max="4" width="18.625" style="7" customWidth="1"/>
    <col min="5" max="5" width="47.875" style="7" customWidth="1"/>
    <col min="6" max="7" width="9.125" style="7" customWidth="1"/>
    <col min="8" max="8" width="38.50390625" style="7" customWidth="1"/>
    <col min="9" max="9" width="19.375" style="8" customWidth="1"/>
    <col min="10" max="10" width="11.875" style="7" customWidth="1"/>
    <col min="11" max="15" width="9.00390625" style="7" customWidth="1"/>
    <col min="16" max="16" width="10.50390625" style="7" bestFit="1" customWidth="1"/>
    <col min="17" max="16384" width="9.00390625" style="7" customWidth="1"/>
  </cols>
  <sheetData>
    <row r="1" spans="2:10" ht="30.75" customHeight="1">
      <c r="B1" s="4" t="s">
        <v>151</v>
      </c>
      <c r="C1" s="30"/>
      <c r="D1" s="30"/>
      <c r="G1" s="34"/>
      <c r="H1" s="383"/>
      <c r="I1" s="383"/>
      <c r="J1" s="383"/>
    </row>
    <row r="2" spans="2:12" ht="24">
      <c r="B2" s="31"/>
      <c r="C2" s="31"/>
      <c r="D2" s="31"/>
      <c r="E2" s="31"/>
      <c r="F2" s="394" t="s">
        <v>19</v>
      </c>
      <c r="G2" s="395"/>
      <c r="H2" s="384"/>
      <c r="I2" s="385"/>
      <c r="J2" s="386"/>
      <c r="K2" s="12"/>
      <c r="L2" s="12"/>
    </row>
    <row r="3" spans="2:10" ht="19.5" customHeight="1">
      <c r="B3" s="396" t="s">
        <v>29</v>
      </c>
      <c r="C3" s="397"/>
      <c r="D3" s="376" t="s">
        <v>30</v>
      </c>
      <c r="E3" s="376" t="s">
        <v>31</v>
      </c>
      <c r="F3" s="376" t="s">
        <v>25</v>
      </c>
      <c r="G3" s="378" t="s">
        <v>41</v>
      </c>
      <c r="H3" s="378"/>
      <c r="I3" s="387" t="s">
        <v>44</v>
      </c>
      <c r="J3" s="389" t="s">
        <v>43</v>
      </c>
    </row>
    <row r="4" spans="2:10" ht="43.5" customHeight="1" thickBot="1">
      <c r="B4" s="398"/>
      <c r="C4" s="399"/>
      <c r="D4" s="377"/>
      <c r="E4" s="377"/>
      <c r="F4" s="377"/>
      <c r="G4" s="32" t="s">
        <v>39</v>
      </c>
      <c r="H4" s="33" t="s">
        <v>40</v>
      </c>
      <c r="I4" s="388"/>
      <c r="J4" s="390"/>
    </row>
    <row r="5" spans="2:10" ht="26.25" customHeight="1" thickTop="1">
      <c r="B5" s="356" t="str">
        <f>IF('評価項目(標準)'!B5="","",+'評価項目(標準)'!B5)</f>
        <v>企　業　の　能　力　等</v>
      </c>
      <c r="C5" s="404" t="str">
        <f>IF(+'評価項目(標準)'!C5="","",+'評価項目(標準)'!C5)</f>
        <v>地域精通度・貢献度</v>
      </c>
      <c r="D5" s="404" t="str">
        <f>IF(+'評価項目(標準)'!D5="","",+'評価項目(標準)'!D5)</f>
        <v>地域精通度</v>
      </c>
      <c r="E5" s="381" t="str">
        <f>IF(+'評価項目(標準)'!E5="","",+'評価項目(標準)'!E5)</f>
        <v>本店等所在地</v>
      </c>
      <c r="F5" s="391">
        <f>+IF(+'評価項目(標準)'!J5="","",+'評価項目(標準)'!J5)</f>
        <v>10</v>
      </c>
      <c r="G5" s="18">
        <f>+IF(+'評価項目(標準)'!I5="","",+'評価項目(標準)'!I5)</f>
        <v>10</v>
      </c>
      <c r="H5" s="71" t="str">
        <f>+IF(+'評価項目(標準)'!F5="","",+'評価項目(標準)'!F5)</f>
        <v>四日市市、川越町内</v>
      </c>
      <c r="I5" s="379"/>
      <c r="J5" s="393">
        <f>IF(I5="","",VLOOKUP(I5,'評価項目(標準)'!F5:I6,4,FALSE))</f>
      </c>
    </row>
    <row r="6" spans="2:10" ht="26.25" customHeight="1">
      <c r="B6" s="357"/>
      <c r="C6" s="405"/>
      <c r="D6" s="405"/>
      <c r="E6" s="382"/>
      <c r="F6" s="392"/>
      <c r="G6" s="14">
        <f>+IF(+'評価項目(標準)'!I6="","",+'評価項目(標準)'!I6)</f>
        <v>0</v>
      </c>
      <c r="H6" s="65" t="str">
        <f>+IF(+'評価項目(標準)'!F6="","",+'評価項目(標準)'!F6)</f>
        <v>上記以外</v>
      </c>
      <c r="I6" s="380"/>
      <c r="J6" s="355"/>
    </row>
    <row r="7" spans="2:10" ht="26.25" customHeight="1">
      <c r="B7" s="357"/>
      <c r="C7" s="405"/>
      <c r="D7" s="417" t="str">
        <f>IF(+'評価項目(標準)'!D7="","",+'評価項目(標準)'!D7)</f>
        <v>地域精貢献度</v>
      </c>
      <c r="E7" s="358" t="str">
        <f>IF(+'評価項目(標準)'!E7="","",+'評価項目(標準)'!E7)</f>
        <v>　公共施設美化活動実績</v>
      </c>
      <c r="F7" s="367">
        <f>+IF(+'評価項目(標準)'!J7="","",+'評価項目(標準)'!J7)</f>
        <v>3</v>
      </c>
      <c r="G7" s="14">
        <f>+IF(+'評価項目(標準)'!I7="","",+'評価項目(標準)'!I7)</f>
        <v>3</v>
      </c>
      <c r="H7" s="65" t="str">
        <f>+IF(+'評価項目(標準)'!F7="","",+'評価項目(標準)'!F7)</f>
        <v>有</v>
      </c>
      <c r="I7" s="414"/>
      <c r="J7" s="354">
        <f>IF(I7="","",IF(I7=H7,G7,IF(I7=H8,G8)))</f>
      </c>
    </row>
    <row r="8" spans="2:10" ht="26.25" customHeight="1">
      <c r="B8" s="357"/>
      <c r="C8" s="405"/>
      <c r="D8" s="405"/>
      <c r="E8" s="359"/>
      <c r="F8" s="368"/>
      <c r="G8" s="14">
        <f>+IF(+'評価項目(標準)'!I8="","",+'評価項目(標準)'!I8)</f>
        <v>0</v>
      </c>
      <c r="H8" s="65" t="str">
        <f>+IF(+'評価項目(標準)'!F8="","",+'評価項目(標準)'!F8)</f>
        <v>無</v>
      </c>
      <c r="I8" s="380"/>
      <c r="J8" s="355"/>
    </row>
    <row r="9" spans="2:10" ht="26.25" customHeight="1">
      <c r="B9" s="357"/>
      <c r="C9" s="405"/>
      <c r="D9" s="405"/>
      <c r="E9" s="358" t="str">
        <f>IF(+'評価項目(標準)'!E9="","",+'評価項目(標準)'!E9)</f>
        <v>災害協定の評価</v>
      </c>
      <c r="F9" s="367">
        <f>+IF(+'評価項目(標準)'!J9="","",+'評価項目(標準)'!J9)</f>
        <v>9</v>
      </c>
      <c r="G9" s="14">
        <f>+IF(+'評価項目(標準)'!I9="","",+'評価項目(標準)'!I9)</f>
        <v>9</v>
      </c>
      <c r="H9" s="72" t="str">
        <f>+IF(+'評価項目(標準)'!F9="","",+'評価項目(標準)'!F9)</f>
        <v>災害協定１の実績あり</v>
      </c>
      <c r="I9" s="414"/>
      <c r="J9" s="354">
        <f>IF(I9="","",VLOOKUP(I9,'評価項目(標準)'!F9:I11,4,FALSE))</f>
      </c>
    </row>
    <row r="10" spans="2:10" ht="26.25" customHeight="1">
      <c r="B10" s="357"/>
      <c r="C10" s="405"/>
      <c r="D10" s="405"/>
      <c r="E10" s="359"/>
      <c r="F10" s="368"/>
      <c r="G10" s="14">
        <f>+IF(+'評価項目(標準)'!I10="","",+'評価項目(標準)'!I10)</f>
        <v>3</v>
      </c>
      <c r="H10" s="72" t="str">
        <f>+IF(+'評価項目(標準)'!F10="","",+'評価項目(標準)'!F10)</f>
        <v>災害協定２の実績あり</v>
      </c>
      <c r="I10" s="380"/>
      <c r="J10" s="355"/>
    </row>
    <row r="11" spans="2:10" ht="26.25" customHeight="1">
      <c r="B11" s="357"/>
      <c r="C11" s="405"/>
      <c r="D11" s="418"/>
      <c r="E11" s="359"/>
      <c r="F11" s="368"/>
      <c r="G11" s="14">
        <f>+IF(+'評価項目(標準)'!I11="","",+'評価項目(標準)'!I11)</f>
        <v>0</v>
      </c>
      <c r="H11" s="65" t="str">
        <f>+IF(+'評価項目(標準)'!F11="","",+'評価項目(標準)'!F11)</f>
        <v>実績なし</v>
      </c>
      <c r="I11" s="380"/>
      <c r="J11" s="355"/>
    </row>
    <row r="12" spans="2:10" ht="27" customHeight="1">
      <c r="B12" s="357"/>
      <c r="C12" s="358" t="str">
        <f>IF(+'評価項目(標準)'!C12="","",+'評価項目(標準)'!C12)</f>
        <v>社会貢献度</v>
      </c>
      <c r="D12" s="400" t="str">
        <f>IF(+'評価項目(標準)'!D12="","",+'評価項目(標準)'!D12)</f>
        <v>社会貢献度</v>
      </c>
      <c r="E12" s="401" t="str">
        <f>IF(+'評価項目(標準)'!E12="","",+'評価項目(標準)'!E12)</f>
        <v>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v>
      </c>
      <c r="F12" s="371">
        <f>+IF(+'評価項目(標準)'!J12="","",+'評価項目(標準)'!J12)</f>
        <v>10</v>
      </c>
      <c r="G12" s="412" t="str">
        <f>+IF(+'評価項目(標準)'!F12="","",+'評価項目(標準)'!F12)</f>
        <v>左欄の①～⑦のうち、該当する項目数</v>
      </c>
      <c r="H12" s="413"/>
      <c r="I12" s="414"/>
      <c r="J12" s="351">
        <f>IF(I12="","",IF(I12=H13,G13,IF(I12=H14,G14,IF(I12=H15,G15,IF(I12=H16,G16,IF(I12=H17,G17,IF(I12=H18,G18)))))))</f>
      </c>
    </row>
    <row r="13" spans="2:10" ht="27" customHeight="1">
      <c r="B13" s="357"/>
      <c r="C13" s="359"/>
      <c r="D13" s="382"/>
      <c r="E13" s="402"/>
      <c r="F13" s="406"/>
      <c r="G13" s="15">
        <f>+IF(+'評価項目(標準)'!I13="","",+'評価項目(標準)'!I13)</f>
        <v>10</v>
      </c>
      <c r="H13" s="19" t="str">
        <f>+IF(+'評価項目(標準)'!F13="","",+'評価項目(標準)'!F13)</f>
        <v>５項目</v>
      </c>
      <c r="I13" s="380"/>
      <c r="J13" s="352"/>
    </row>
    <row r="14" spans="2:10" ht="27" customHeight="1">
      <c r="B14" s="357"/>
      <c r="C14" s="359"/>
      <c r="D14" s="382"/>
      <c r="E14" s="402"/>
      <c r="F14" s="406"/>
      <c r="G14" s="15">
        <f>+IF(+'評価項目(標準)'!I14="","",+'評価項目(標準)'!I14)</f>
        <v>9</v>
      </c>
      <c r="H14" s="19" t="str">
        <f>+IF(+'評価項目(標準)'!F14="","",+'評価項目(標準)'!F14)</f>
        <v>４項目</v>
      </c>
      <c r="I14" s="380"/>
      <c r="J14" s="352"/>
    </row>
    <row r="15" spans="2:10" ht="27" customHeight="1">
      <c r="B15" s="357"/>
      <c r="C15" s="359"/>
      <c r="D15" s="382"/>
      <c r="E15" s="402"/>
      <c r="F15" s="406"/>
      <c r="G15" s="15">
        <f>+IF(+'評価項目(標準)'!I15="","",+'評価項目(標準)'!I15)</f>
        <v>8</v>
      </c>
      <c r="H15" s="19" t="str">
        <f>+IF(+'評価項目(標準)'!F15="","",+'評価項目(標準)'!F15)</f>
        <v>３項目</v>
      </c>
      <c r="I15" s="380"/>
      <c r="J15" s="352"/>
    </row>
    <row r="16" spans="2:10" ht="27" customHeight="1">
      <c r="B16" s="357"/>
      <c r="C16" s="359"/>
      <c r="D16" s="382"/>
      <c r="E16" s="402"/>
      <c r="F16" s="406"/>
      <c r="G16" s="15">
        <f>+IF(+'評価項目(標準)'!I16="","",+'評価項目(標準)'!I16)</f>
        <v>7</v>
      </c>
      <c r="H16" s="19" t="str">
        <f>+IF(+'評価項目(標準)'!F16="","",+'評価項目(標準)'!F16)</f>
        <v>２項目</v>
      </c>
      <c r="I16" s="380"/>
      <c r="J16" s="352"/>
    </row>
    <row r="17" spans="2:10" ht="27" customHeight="1">
      <c r="B17" s="357"/>
      <c r="C17" s="359"/>
      <c r="D17" s="382"/>
      <c r="E17" s="402"/>
      <c r="F17" s="406"/>
      <c r="G17" s="15">
        <f>+IF(+'評価項目(標準)'!I17="","",+'評価項目(標準)'!I17)</f>
        <v>5</v>
      </c>
      <c r="H17" s="19" t="str">
        <f>+IF(+'評価項目(標準)'!F17="","",+'評価項目(標準)'!F17)</f>
        <v>１項目</v>
      </c>
      <c r="I17" s="380"/>
      <c r="J17" s="352"/>
    </row>
    <row r="18" spans="2:10" ht="27" customHeight="1">
      <c r="B18" s="357"/>
      <c r="C18" s="359"/>
      <c r="D18" s="382"/>
      <c r="E18" s="403"/>
      <c r="F18" s="372"/>
      <c r="G18" s="15">
        <f>+IF(+'評価項目(標準)'!I18="","",+'評価項目(標準)'!I18)</f>
        <v>0</v>
      </c>
      <c r="H18" s="19" t="str">
        <f>+IF(+'評価項目(標準)'!F18="","",+'評価項目(標準)'!F18)</f>
        <v>実績（認証取得）なし</v>
      </c>
      <c r="I18" s="415"/>
      <c r="J18" s="353"/>
    </row>
    <row r="19" spans="2:15" ht="26.25" customHeight="1">
      <c r="B19" s="357"/>
      <c r="C19" s="358" t="str">
        <f>IF(+'評価項目(標準)'!C19="","",+'評価項目(標準)'!C19)</f>
        <v>企業の技術力等</v>
      </c>
      <c r="D19" s="400" t="str">
        <f>IF(+'評価項目(標準)'!D19="","",+'評価項目(標準)'!D19)</f>
        <v>工事実績</v>
      </c>
      <c r="E19" s="358" t="str">
        <f>IF(+'評価項目(標準)'!E19="","",+'評価項目(標準)'!E19)</f>
        <v>企業の工事実績</v>
      </c>
      <c r="F19" s="367">
        <f>+IF(+'評価項目(標準)'!J19="","",+'評価項目(標準)'!J19)</f>
        <v>20</v>
      </c>
      <c r="G19" s="15">
        <f>+IF(+'評価項目(標準)'!I19="","",+'評価項目(標準)'!I19)</f>
        <v>20</v>
      </c>
      <c r="H19" s="19" t="str">
        <f>+IF(+'評価項目(標準)'!F19="","",+'評価項目(標準)'!F19)</f>
        <v>評価対象工事①の実績あり</v>
      </c>
      <c r="I19" s="414"/>
      <c r="J19" s="354">
        <f>IF(I19="","",VLOOKUP(I19,'評価項目(標準)'!F19:I21,4,FALSE))</f>
      </c>
      <c r="O19" s="110"/>
    </row>
    <row r="20" spans="2:15" ht="26.25" customHeight="1">
      <c r="B20" s="357"/>
      <c r="C20" s="359"/>
      <c r="D20" s="382"/>
      <c r="E20" s="359"/>
      <c r="F20" s="368"/>
      <c r="G20" s="15">
        <f>+IF(+'評価項目(標準)'!I20="","",+'評価項目(標準)'!I20)</f>
        <v>15</v>
      </c>
      <c r="H20" s="19" t="str">
        <f>+IF(+'評価項目(標準)'!F20="","",+'評価項目(標準)'!F20)</f>
        <v>評価対象工事②の実績あり</v>
      </c>
      <c r="I20" s="380"/>
      <c r="J20" s="355"/>
      <c r="O20" s="110"/>
    </row>
    <row r="21" spans="2:15" ht="26.25" customHeight="1">
      <c r="B21" s="357"/>
      <c r="C21" s="359"/>
      <c r="D21" s="407"/>
      <c r="E21" s="366"/>
      <c r="F21" s="369"/>
      <c r="G21" s="15">
        <f>+IF(+'評価項目(標準)'!I21="","",+'評価項目(標準)'!I21)</f>
        <v>0</v>
      </c>
      <c r="H21" s="37" t="str">
        <f>+IF(+'評価項目(標準)'!F21="","",+'評価項目(標準)'!F21)</f>
        <v>評価対象工事の実績なし</v>
      </c>
      <c r="I21" s="415"/>
      <c r="J21" s="419"/>
      <c r="O21" s="110"/>
    </row>
    <row r="22" spans="1:15" ht="26.25" customHeight="1">
      <c r="A22" s="10"/>
      <c r="B22" s="357"/>
      <c r="C22" s="359"/>
      <c r="D22" s="376" t="str">
        <f>IF(+'評価項目(標準)'!D22="","",+'評価項目(標準)'!D22)</f>
        <v>工事成績</v>
      </c>
      <c r="E22" s="358" t="str">
        <f>IF(+'評価項目(標準)'!E22="","",+'評価項目(標準)'!E22)</f>
        <v>申告工事成績点又は総合点</v>
      </c>
      <c r="F22" s="367">
        <f>+IF(+'評価項目(標準)'!J22="","",+'評価項目(標準)'!J22)</f>
        <v>20</v>
      </c>
      <c r="G22" s="46">
        <f>IF(+'評価項目(標準)'!I22="","",+'評価項目(標準)'!I22)</f>
        <v>20</v>
      </c>
      <c r="H22" s="52" t="str">
        <f>IF(+'評価項目(標準)'!F22="","",+'評価項目(標準)'!F22)</f>
        <v>申告工事成績点が　８５点以上　の場合 </v>
      </c>
      <c r="I22" s="40" t="s">
        <v>110</v>
      </c>
      <c r="J22" s="367">
        <f>IF(COUNTA(I25,I28)=0,"",IF(COUNTA(I25,I28)=2,"入力は【申告工事成績点】、【総合点】のいずれかにして下さい",IF(AND(COUNTA(I25)=1,I23=""),"いずれの【申告工事成績点】なのか、「三重県、中部地整、近畿地整」より選択してください",IF(I28&gt;=970,10,IF(AND(I28&lt;970,I28&gt;=840),ROUNDDOWN((I28-840)/(970-840)*10,0),IF(I28&lt;840,0,)))+IF(I25&gt;=85,F22,IF(AND(I25&lt;75,I25&gt;=1),10,IF(AND(I25&lt;85,I25&gt;=75),(I25-75)+10))))))</f>
      </c>
      <c r="O22" s="110"/>
    </row>
    <row r="23" spans="1:15" ht="26.25" customHeight="1">
      <c r="A23" s="10"/>
      <c r="B23" s="357"/>
      <c r="C23" s="359"/>
      <c r="D23" s="439"/>
      <c r="E23" s="359"/>
      <c r="F23" s="368"/>
      <c r="G23" s="48">
        <f>IF(+'評価項目(標準)'!I23="","",+'評価項目(標準)'!I23)</f>
        <v>19</v>
      </c>
      <c r="H23" s="364" t="str">
        <f>IF(+'評価項目(標準)'!F23="","",+'評価項目(標準)'!F23)</f>
        <v>申告工事成績点が　７５点以上　８５点未満　の場合
計算式１ ＝ （申告工事成績点－７５点）＋１０点</v>
      </c>
      <c r="I23" s="436"/>
      <c r="J23" s="370"/>
      <c r="O23" s="110"/>
    </row>
    <row r="24" spans="1:15" ht="26.25" customHeight="1">
      <c r="A24" s="10"/>
      <c r="B24" s="357"/>
      <c r="C24" s="359"/>
      <c r="D24" s="439"/>
      <c r="E24" s="359"/>
      <c r="F24" s="368"/>
      <c r="G24" s="49" t="str">
        <f>IF(+'評価項目(標準)'!I24="","",+'評価項目(標準)'!I24)</f>
        <v>～</v>
      </c>
      <c r="H24" s="365"/>
      <c r="I24" s="437"/>
      <c r="J24" s="370"/>
      <c r="O24" s="110"/>
    </row>
    <row r="25" spans="1:15" ht="26.25" customHeight="1">
      <c r="A25" s="10"/>
      <c r="B25" s="357"/>
      <c r="C25" s="359"/>
      <c r="D25" s="439"/>
      <c r="E25" s="359"/>
      <c r="F25" s="368"/>
      <c r="G25" s="47">
        <f>IF(+'評価項目(標準)'!I25="","",+'評価項目(標準)'!I25)</f>
        <v>10</v>
      </c>
      <c r="H25" s="366"/>
      <c r="I25" s="438"/>
      <c r="J25" s="368"/>
      <c r="O25" s="110"/>
    </row>
    <row r="26" spans="1:15" ht="26.25" customHeight="1">
      <c r="A26" s="10"/>
      <c r="B26" s="357"/>
      <c r="C26" s="359"/>
      <c r="D26" s="439"/>
      <c r="E26" s="359"/>
      <c r="F26" s="368"/>
      <c r="G26" s="46">
        <f>IF(+'評価項目(標準)'!I26="","",+'評価項目(標準)'!I26)</f>
        <v>10</v>
      </c>
      <c r="H26" s="52" t="str">
        <f>IF(+'評価項目(標準)'!F26="","",+'評価項目(標準)'!F26)</f>
        <v>申告工事成績点が　７５点未満　の場合</v>
      </c>
      <c r="I26" s="410"/>
      <c r="J26" s="368"/>
      <c r="O26" s="110"/>
    </row>
    <row r="27" spans="1:15" ht="26.25" customHeight="1">
      <c r="A27" s="10"/>
      <c r="B27" s="357"/>
      <c r="C27" s="359"/>
      <c r="D27" s="439" t="str">
        <f>IF(+'評価項目(標準)'!D32="","",+'評価項目(標準)'!D32)</f>
        <v>品質マネジメント</v>
      </c>
      <c r="E27" s="359" t="str">
        <f>IF(+'評価項目(標準)'!E32="","",+'評価項目(標準)'!E32)</f>
        <v>品質マネジメントシステムの認証</v>
      </c>
      <c r="F27" s="368"/>
      <c r="G27" s="46">
        <f>IF(+'評価項目(標準)'!I27="","",+'評価項目(標準)'!I27)</f>
        <v>10</v>
      </c>
      <c r="H27" s="52" t="str">
        <f>IF(+'評価項目(標準)'!F27="","",+'評価項目(標準)'!F27)</f>
        <v>総合点が　９７０点以上　の場合 </v>
      </c>
      <c r="I27" s="53" t="s">
        <v>108</v>
      </c>
      <c r="J27" s="368"/>
      <c r="O27" s="110"/>
    </row>
    <row r="28" spans="1:10" ht="26.25" customHeight="1">
      <c r="A28" s="10"/>
      <c r="B28" s="357"/>
      <c r="C28" s="359"/>
      <c r="D28" s="439"/>
      <c r="E28" s="359"/>
      <c r="F28" s="368"/>
      <c r="G28" s="48">
        <f>IF(+'評価項目(標準)'!I28="","",+'評価項目(標準)'!I28)</f>
        <v>9</v>
      </c>
      <c r="H28" s="358" t="str">
        <f>IF(+'評価項目(標準)'!F28="","",+'評価項目(標準)'!F28)</f>
        <v>総合点が　８４０点以上　９７０点未満　の場合
　　計算式２ ＝　（総合点－８４０）／（９７０－８４０）×１０</v>
      </c>
      <c r="I28" s="409"/>
      <c r="J28" s="368"/>
    </row>
    <row r="29" spans="1:10" ht="26.25" customHeight="1">
      <c r="A29" s="10"/>
      <c r="B29" s="357"/>
      <c r="C29" s="359"/>
      <c r="D29" s="439"/>
      <c r="E29" s="359"/>
      <c r="F29" s="368"/>
      <c r="G29" s="49" t="str">
        <f>IF(+'評価項目(標準)'!I29="","",+'評価項目(標準)'!I29)</f>
        <v>～</v>
      </c>
      <c r="H29" s="359"/>
      <c r="I29" s="409"/>
      <c r="J29" s="368"/>
    </row>
    <row r="30" spans="1:10" ht="26.25" customHeight="1">
      <c r="A30" s="10"/>
      <c r="B30" s="357"/>
      <c r="C30" s="359"/>
      <c r="D30" s="439"/>
      <c r="E30" s="359"/>
      <c r="F30" s="368"/>
      <c r="G30" s="47">
        <f>IF(+'評価項目(標準)'!I30="","",+'評価項目(標準)'!I30)</f>
        <v>0</v>
      </c>
      <c r="H30" s="366"/>
      <c r="I30" s="409"/>
      <c r="J30" s="368"/>
    </row>
    <row r="31" spans="1:10" ht="26.25" customHeight="1">
      <c r="A31" s="10"/>
      <c r="B31" s="357"/>
      <c r="C31" s="359"/>
      <c r="D31" s="440"/>
      <c r="E31" s="366"/>
      <c r="F31" s="369"/>
      <c r="G31" s="46">
        <f>IF(+'評価項目(標準)'!I31="","",+'評価項目(標準)'!I31)</f>
        <v>0</v>
      </c>
      <c r="H31" s="52" t="str">
        <f>IF(+'評価項目(標準)'!F31="","",+'評価項目(標準)'!F31)</f>
        <v>総合点が　８４０点未満　の場合</v>
      </c>
      <c r="I31" s="410"/>
      <c r="J31" s="369"/>
    </row>
    <row r="32" spans="1:10" ht="26.25" customHeight="1">
      <c r="A32" s="10"/>
      <c r="B32" s="357"/>
      <c r="C32" s="359"/>
      <c r="D32" s="387" t="str">
        <f>IF(+'評価項目(標準)'!D32="","",+'評価項目(標準)'!D32)</f>
        <v>品質マネジメント</v>
      </c>
      <c r="E32" s="387" t="str">
        <f>IF(+'評価項目(標準)'!E32="","",+'評価項目(標準)'!E32)</f>
        <v>品質マネジメントシステムの認証</v>
      </c>
      <c r="F32" s="371">
        <f>+IF(+'評価項目(標準)'!J32="","",+'評価項目(標準)'!J32)</f>
        <v>3</v>
      </c>
      <c r="G32" s="15">
        <f>+IF(+'評価項目(標準)'!I32="","",+'評価項目(標準)'!I32)</f>
        <v>3</v>
      </c>
      <c r="H32" s="19" t="str">
        <f>+IF(+'評価項目(標準)'!F32="","",+'評価項目(標準)'!F32)</f>
        <v>有</v>
      </c>
      <c r="I32" s="414"/>
      <c r="J32" s="351">
        <f>IF(I32="","",IF(I32=H32,G32,IF(I32=H33,G33)))</f>
      </c>
    </row>
    <row r="33" spans="2:10" ht="26.25" customHeight="1">
      <c r="B33" s="357"/>
      <c r="C33" s="359"/>
      <c r="D33" s="382"/>
      <c r="E33" s="411"/>
      <c r="F33" s="372"/>
      <c r="G33" s="15">
        <f>+IF(+'評価項目(標準)'!I33="","",+'評価項目(標準)'!I33)</f>
        <v>0</v>
      </c>
      <c r="H33" s="19" t="str">
        <f>+IF(+'評価項目(標準)'!F33="","",+'評価項目(標準)'!F33)</f>
        <v>無</v>
      </c>
      <c r="I33" s="415"/>
      <c r="J33" s="353"/>
    </row>
    <row r="34" spans="2:10" ht="26.25" customHeight="1">
      <c r="B34" s="357"/>
      <c r="C34" s="359"/>
      <c r="D34" s="400" t="str">
        <f>IF(+'評価項目(標準)'!D34="","",+'評価項目(標準)'!D34)</f>
        <v>労働安全衛生管理</v>
      </c>
      <c r="E34" s="387" t="str">
        <f>IF(+'評価項目(標準)'!E34="","",+'評価項目(標準)'!E34)</f>
        <v>労働安全衛生マネジメントシステムの認証</v>
      </c>
      <c r="F34" s="371">
        <f>+IF(+'評価項目(標準)'!J34="","",+'評価項目(標準)'!J34)</f>
        <v>5</v>
      </c>
      <c r="G34" s="14">
        <v>5</v>
      </c>
      <c r="H34" s="6" t="str">
        <f>IF(+'評価項目(標準)'!F34="","",+'評価項目(標準)'!F34)</f>
        <v>有</v>
      </c>
      <c r="I34" s="408"/>
      <c r="J34" s="351">
        <f>IF(I34="","",IF(I34=H34,G34,IF(I34=H35,G35)))</f>
      </c>
    </row>
    <row r="35" spans="2:10" ht="26.25" customHeight="1">
      <c r="B35" s="357"/>
      <c r="C35" s="359"/>
      <c r="D35" s="416"/>
      <c r="E35" s="411"/>
      <c r="F35" s="372"/>
      <c r="G35" s="14">
        <v>0</v>
      </c>
      <c r="H35" s="17" t="str">
        <f>IF(+'評価項目(標準)'!F35="","",+'評価項目(標準)'!F35)</f>
        <v>無</v>
      </c>
      <c r="I35" s="408"/>
      <c r="J35" s="353"/>
    </row>
    <row r="36" spans="2:10" ht="26.25" customHeight="1">
      <c r="B36" s="357"/>
      <c r="C36" s="359"/>
      <c r="D36" s="358" t="str">
        <f>IF(+'評価項目(標準)'!D36="","",+'評価項目(標準)'!D36)</f>
        <v>受注工事高</v>
      </c>
      <c r="E36" s="358" t="str">
        <f>IF(+'評価項目(標準)'!E36="","",+'評価項目(標準)'!E36)</f>
        <v>１級技術者１人あたりの公共機関等発注の
契約金額２千５百万円以上の土木一式工事の契約金額</v>
      </c>
      <c r="F36" s="367">
        <f>+IF(+'評価項目(標準)'!J36="","",+'評価項目(標準)'!J36)</f>
        <v>10</v>
      </c>
      <c r="G36" s="16">
        <f>IF(+'評価項目(標準)'!I36="","",+'評価項目(標準)'!I36)</f>
        <v>10</v>
      </c>
      <c r="H36" s="50" t="str">
        <f>IF(+'評価項目(標準)'!F36="","",+'評価項目(標準)'!F36)</f>
        <v>５千万円未満　の場合</v>
      </c>
      <c r="I36" s="200" t="s">
        <v>87</v>
      </c>
      <c r="J36" s="351">
        <f>IF(I37="","",IF(I37="－",0,IF(I37&lt;50000000,F36,IF(I37&lt;150000000,ROUNDDOWN(F36-((I37-50000000)*F36/100000000),0),IF(I37&gt;=150000000,0)))))</f>
      </c>
    </row>
    <row r="37" spans="2:10" ht="26.25" customHeight="1">
      <c r="B37" s="357"/>
      <c r="C37" s="359"/>
      <c r="D37" s="359"/>
      <c r="E37" s="359"/>
      <c r="F37" s="368"/>
      <c r="G37" s="16">
        <f>IF(+'評価項目(標準)'!I37="","",+'評価項目(標準)'!I37)</f>
        <v>10</v>
      </c>
      <c r="H37" s="358" t="str">
        <f>IF(+'評価項目(標準)'!F37="","",+'評価項目(標準)'!F37)</f>
        <v>５千万円～１億５千万円未満　の場合
加算点　計算式３ ＝
１０ － 〔受注工事高－５千万円〕 × １０/１億円</v>
      </c>
      <c r="I37" s="420"/>
      <c r="J37" s="352"/>
    </row>
    <row r="38" spans="2:10" ht="26.25" customHeight="1">
      <c r="B38" s="357"/>
      <c r="C38" s="359"/>
      <c r="D38" s="359"/>
      <c r="E38" s="359"/>
      <c r="F38" s="368"/>
      <c r="G38" s="433" t="str">
        <f>IF(+'評価項目(標準)'!I38="","",+'評価項目(標準)'!I38)</f>
        <v>～</v>
      </c>
      <c r="H38" s="359"/>
      <c r="I38" s="420"/>
      <c r="J38" s="352"/>
    </row>
    <row r="39" spans="2:10" ht="26.25" customHeight="1">
      <c r="B39" s="357"/>
      <c r="C39" s="359"/>
      <c r="D39" s="359"/>
      <c r="E39" s="359"/>
      <c r="F39" s="368"/>
      <c r="G39" s="433"/>
      <c r="H39" s="359"/>
      <c r="I39" s="420"/>
      <c r="J39" s="352"/>
    </row>
    <row r="40" spans="2:10" ht="26.25" customHeight="1">
      <c r="B40" s="357"/>
      <c r="C40" s="359"/>
      <c r="D40" s="359"/>
      <c r="E40" s="359"/>
      <c r="F40" s="368"/>
      <c r="G40" s="51">
        <f>IF(+'評価項目(標準)'!I39="","",+'評価項目(標準)'!I39)</f>
        <v>0</v>
      </c>
      <c r="H40" s="366"/>
      <c r="I40" s="420"/>
      <c r="J40" s="352"/>
    </row>
    <row r="41" spans="2:10" ht="26.25" customHeight="1" thickBot="1">
      <c r="B41" s="357"/>
      <c r="C41" s="359"/>
      <c r="D41" s="359"/>
      <c r="E41" s="366"/>
      <c r="F41" s="369"/>
      <c r="G41" s="201">
        <f>IF(+'評価項目(標準)'!I40="","",+'評価項目(標準)'!I40)</f>
        <v>0</v>
      </c>
      <c r="H41" s="199" t="str">
        <f>IF(+'評価項目(標準)'!F40="","",+'評価項目(標準)'!F40)</f>
        <v>１億５千万円以上　の場合</v>
      </c>
      <c r="I41" s="421"/>
      <c r="J41" s="353"/>
    </row>
    <row r="42" spans="2:10" ht="26.25" customHeight="1" thickBot="1" thickTop="1">
      <c r="B42" s="425" t="str">
        <f>IF('評価項目(標準)'!B41="","",+'評価項目(標準)'!B41)</f>
        <v>技術者の能力</v>
      </c>
      <c r="C42" s="375" t="str">
        <f>IF(+'評価項目(標準)'!C41="","",+'評価項目(標準)'!C41)</f>
        <v>技術者の能力</v>
      </c>
      <c r="D42" s="375" t="str">
        <f>IF(+'評価項目(標準)'!D41="","",+'評価項目(標準)'!D41)</f>
        <v>配置予定技術者の
工事実績</v>
      </c>
      <c r="E42" s="375" t="str">
        <f>IF(+'評価項目(標準)'!E41="","",+'評価項目(標準)'!E41)</f>
        <v>主任（監理）技術者又は
現場代理人としての工事実績</v>
      </c>
      <c r="F42" s="441">
        <f>+IF(+'評価項目(標準)'!J41="","",+'評価項目(標準)'!J41)</f>
        <v>20</v>
      </c>
      <c r="G42" s="35">
        <f>+IF(+'評価項目(標準)'!I41="","",+'評価項目(標準)'!I41)</f>
        <v>20</v>
      </c>
      <c r="H42" s="36" t="str">
        <f>+IF(+'評価項目(標準)'!F41="","",+'評価項目(標準)'!F41)</f>
        <v>評価対象工事②の実績あり</v>
      </c>
      <c r="I42" s="431"/>
      <c r="J42" s="393">
        <f>IF(I42="","",VLOOKUP(I42,'評価項目(標準)'!F41:I43,4,FALSE))</f>
      </c>
    </row>
    <row r="43" spans="2:10" ht="26.25" customHeight="1" thickBot="1" thickTop="1">
      <c r="B43" s="426"/>
      <c r="C43" s="359"/>
      <c r="D43" s="359"/>
      <c r="E43" s="359"/>
      <c r="F43" s="368"/>
      <c r="G43" s="15">
        <f>+IF(+'評価項目(標準)'!I42="","",+'評価項目(標準)'!I42)</f>
        <v>15</v>
      </c>
      <c r="H43" s="19" t="str">
        <f>+IF(+'評価項目(標準)'!F42="","",+'評価項目(標準)'!F42)</f>
        <v>評価対象工事③の実績あり</v>
      </c>
      <c r="I43" s="431"/>
      <c r="J43" s="355"/>
    </row>
    <row r="44" spans="2:10" ht="26.25" customHeight="1" thickTop="1">
      <c r="B44" s="426"/>
      <c r="C44" s="359"/>
      <c r="D44" s="366"/>
      <c r="E44" s="366"/>
      <c r="F44" s="369"/>
      <c r="G44" s="15">
        <f>+IF(+'評価項目(標準)'!I43="","",+'評価項目(標準)'!I43)</f>
        <v>0</v>
      </c>
      <c r="H44" s="37" t="str">
        <f>+IF(+'評価項目(標準)'!F43="","",+'評価項目(標準)'!F43)</f>
        <v>評価対象工事の実績なし</v>
      </c>
      <c r="I44" s="432"/>
      <c r="J44" s="419"/>
    </row>
    <row r="45" spans="2:10" ht="26.25" customHeight="1">
      <c r="B45" s="426"/>
      <c r="C45" s="359"/>
      <c r="D45" s="358" t="str">
        <f>IF(+'評価項目(標準)'!D44="","",+'評価項目(標準)'!D44)</f>
        <v>配置予定技術者のCPD（継続学習制度）取組実績</v>
      </c>
      <c r="E45" s="358" t="str">
        <f>IF(+'評価項目(標準)'!E44="","",+'評価項目(標準)'!E44)</f>
        <v>各団体が発行するCPDの取組実績</v>
      </c>
      <c r="F45" s="367">
        <f>+IF(+'評価項目(標準)'!J44="","",+'評価項目(標準)'!J44)</f>
        <v>5</v>
      </c>
      <c r="G45" s="15">
        <f>+IF(+'評価項目(標準)'!I44="","",+'評価項目(標準)'!I44)</f>
        <v>5</v>
      </c>
      <c r="H45" s="37" t="str">
        <f>+IF(+'評価項目(標準)'!F44="","",+'評価項目(標準)'!F44)</f>
        <v>換算後の単位数の合計が推奨単位以上</v>
      </c>
      <c r="I45" s="434"/>
      <c r="J45" s="354">
        <f>IF(I45="","",IF(I45=H45,G45,IF(I45=H46,G46,IF(I45=H47,G47))))</f>
      </c>
    </row>
    <row r="46" spans="2:10" ht="26.25" customHeight="1">
      <c r="B46" s="426"/>
      <c r="C46" s="359"/>
      <c r="D46" s="359"/>
      <c r="E46" s="359"/>
      <c r="F46" s="368"/>
      <c r="G46" s="15">
        <f>+IF(+'評価項目(標準)'!I45="","",+'評価項目(標準)'!I45)</f>
        <v>3</v>
      </c>
      <c r="H46" s="37" t="str">
        <f>+IF(+'評価項目(標準)'!F45="","",+'評価項目(標準)'!F45)</f>
        <v>換算後の単位数の合計が推奨単位の1/2以上</v>
      </c>
      <c r="I46" s="434"/>
      <c r="J46" s="355"/>
    </row>
    <row r="47" spans="2:10" ht="26.25" customHeight="1" thickBot="1">
      <c r="B47" s="427"/>
      <c r="C47" s="428"/>
      <c r="D47" s="428"/>
      <c r="E47" s="428"/>
      <c r="F47" s="429"/>
      <c r="G47" s="66">
        <f>+IF(+'評価項目(標準)'!I46="","",+'評価項目(標準)'!I46)</f>
        <v>0</v>
      </c>
      <c r="H47" s="67" t="str">
        <f>+IF(+'評価項目(標準)'!F46="","",+'評価項目(標準)'!F46)</f>
        <v>換算後の単位数の合計が推奨単位の1/2未満</v>
      </c>
      <c r="I47" s="435"/>
      <c r="J47" s="430"/>
    </row>
    <row r="48" spans="2:10" ht="59.25" customHeight="1" thickTop="1">
      <c r="B48" s="422" t="str">
        <f>IF(+'評価項目(標準)'!B53="","",+'評価項目(標準)'!B53)</f>
        <v>総合評価方式の不履行による加算点の減点</v>
      </c>
      <c r="C48" s="423"/>
      <c r="D48" s="424"/>
      <c r="E48" s="360" t="str">
        <f>IF(+'評価項目(標準)'!E53="","",+'評価項目(標準)'!E53)</f>
        <v>当該工事の入札公告日が、四日市港管理組合、三重県が総合評価方式で発注した工事で不履行によるペナルティが課されている期間内である場合、「技術提案等不履行確定通知書等」に記載した減点を行います。</v>
      </c>
      <c r="F48" s="361"/>
      <c r="G48" s="362"/>
      <c r="H48" s="73" t="str">
        <f>IF('評価項目(標準)'!I53="","",+'評価項目(標準)'!I53)</f>
        <v>△　換算前
加算点満点
×1割
×件数</v>
      </c>
      <c r="I48" s="38"/>
      <c r="J48" s="28">
        <f>IF(+I48="","",-(+'評価項目(標準)'!J54*0.1*I48))</f>
      </c>
    </row>
    <row r="49" spans="3:10" ht="26.25" customHeight="1">
      <c r="C49" s="10"/>
      <c r="D49" s="10"/>
      <c r="E49" s="68"/>
      <c r="F49" s="69"/>
      <c r="G49" s="70"/>
      <c r="H49" s="10"/>
      <c r="I49" s="13" t="s">
        <v>48</v>
      </c>
      <c r="J49" s="29">
        <f>SUM(J5:J48)</f>
        <v>0</v>
      </c>
    </row>
    <row r="50" ht="14.25" thickBot="1">
      <c r="I50" s="11"/>
    </row>
    <row r="51" spans="1:12" s="9" customFormat="1" ht="21.75" customHeight="1">
      <c r="A51" s="7"/>
      <c r="B51" s="20" t="s">
        <v>42</v>
      </c>
      <c r="C51" s="21"/>
      <c r="D51" s="21"/>
      <c r="E51" s="22"/>
      <c r="F51" s="22"/>
      <c r="G51" s="22"/>
      <c r="H51" s="22"/>
      <c r="I51" s="22"/>
      <c r="J51" s="23"/>
      <c r="K51" s="7"/>
      <c r="L51" s="7"/>
    </row>
    <row r="52" spans="1:12" s="9" customFormat="1" ht="21.75" customHeight="1">
      <c r="A52" s="7"/>
      <c r="B52" s="43" t="s">
        <v>80</v>
      </c>
      <c r="C52" s="41"/>
      <c r="D52" s="373" t="s">
        <v>65</v>
      </c>
      <c r="E52" s="373"/>
      <c r="F52" s="373"/>
      <c r="G52" s="373"/>
      <c r="H52" s="373"/>
      <c r="I52" s="373"/>
      <c r="J52" s="374"/>
      <c r="K52" s="7"/>
      <c r="L52" s="7"/>
    </row>
    <row r="53" spans="2:10" ht="21.75" customHeight="1">
      <c r="B53" s="43" t="s">
        <v>82</v>
      </c>
      <c r="C53" s="42"/>
      <c r="D53" s="373" t="s">
        <v>66</v>
      </c>
      <c r="E53" s="373"/>
      <c r="F53" s="373"/>
      <c r="G53" s="373"/>
      <c r="H53" s="373"/>
      <c r="I53" s="373"/>
      <c r="J53" s="374"/>
    </row>
    <row r="54" spans="2:10" ht="21.75" customHeight="1">
      <c r="B54" s="56" t="s">
        <v>83</v>
      </c>
      <c r="C54" s="54" t="s">
        <v>81</v>
      </c>
      <c r="D54" s="55"/>
      <c r="E54" s="55"/>
      <c r="F54" s="55"/>
      <c r="G54" s="55"/>
      <c r="H54" s="55"/>
      <c r="I54" s="55"/>
      <c r="J54" s="57"/>
    </row>
    <row r="55" spans="2:10" ht="21.75" customHeight="1" thickBot="1">
      <c r="B55" s="59" t="s">
        <v>83</v>
      </c>
      <c r="C55" s="60" t="s">
        <v>111</v>
      </c>
      <c r="D55" s="24"/>
      <c r="E55" s="24"/>
      <c r="F55" s="24"/>
      <c r="G55" s="24"/>
      <c r="H55" s="24"/>
      <c r="I55" s="24"/>
      <c r="J55" s="25"/>
    </row>
    <row r="56" spans="2:10" ht="7.5" customHeight="1">
      <c r="B56" s="26"/>
      <c r="C56" s="26"/>
      <c r="D56" s="26"/>
      <c r="E56" s="27"/>
      <c r="F56" s="27"/>
      <c r="G56" s="27"/>
      <c r="H56" s="27"/>
      <c r="I56" s="27"/>
      <c r="J56" s="27"/>
    </row>
    <row r="57" spans="1:13" ht="24" customHeight="1">
      <c r="A57" s="363"/>
      <c r="B57" s="363"/>
      <c r="C57" s="363"/>
      <c r="D57" s="363"/>
      <c r="E57" s="363"/>
      <c r="F57" s="363"/>
      <c r="G57" s="363"/>
      <c r="H57" s="363"/>
      <c r="I57" s="363"/>
      <c r="J57" s="363"/>
      <c r="K57" s="34"/>
      <c r="L57" s="34"/>
      <c r="M57" s="34"/>
    </row>
  </sheetData>
  <sheetProtection sheet="1" selectLockedCells="1"/>
  <mergeCells count="82">
    <mergeCell ref="J34:J35"/>
    <mergeCell ref="D22:D31"/>
    <mergeCell ref="H37:H40"/>
    <mergeCell ref="F42:F44"/>
    <mergeCell ref="D45:D47"/>
    <mergeCell ref="F34:F35"/>
    <mergeCell ref="J45:J47"/>
    <mergeCell ref="J36:J41"/>
    <mergeCell ref="C42:C47"/>
    <mergeCell ref="I42:I44"/>
    <mergeCell ref="E36:E41"/>
    <mergeCell ref="G38:G39"/>
    <mergeCell ref="I45:I47"/>
    <mergeCell ref="D53:J53"/>
    <mergeCell ref="J32:J33"/>
    <mergeCell ref="J19:J21"/>
    <mergeCell ref="J42:J44"/>
    <mergeCell ref="I37:I41"/>
    <mergeCell ref="B48:D48"/>
    <mergeCell ref="B42:B47"/>
    <mergeCell ref="E42:E44"/>
    <mergeCell ref="E45:E47"/>
    <mergeCell ref="F45:F47"/>
    <mergeCell ref="D34:D35"/>
    <mergeCell ref="I19:I21"/>
    <mergeCell ref="E19:E21"/>
    <mergeCell ref="E34:E35"/>
    <mergeCell ref="D7:D11"/>
    <mergeCell ref="I32:I33"/>
    <mergeCell ref="D32:D33"/>
    <mergeCell ref="I23:I24"/>
    <mergeCell ref="I25:I26"/>
    <mergeCell ref="E32:E33"/>
    <mergeCell ref="G12:H12"/>
    <mergeCell ref="F19:F21"/>
    <mergeCell ref="I7:I8"/>
    <mergeCell ref="I12:I18"/>
    <mergeCell ref="I9:I11"/>
    <mergeCell ref="B3:C4"/>
    <mergeCell ref="D3:D4"/>
    <mergeCell ref="D12:D18"/>
    <mergeCell ref="C12:C18"/>
    <mergeCell ref="J7:J8"/>
    <mergeCell ref="E12:E18"/>
    <mergeCell ref="C5:C11"/>
    <mergeCell ref="E9:E11"/>
    <mergeCell ref="F12:F18"/>
    <mergeCell ref="F9:F11"/>
    <mergeCell ref="H1:J1"/>
    <mergeCell ref="H2:J2"/>
    <mergeCell ref="I3:I4"/>
    <mergeCell ref="J3:J4"/>
    <mergeCell ref="F5:F6"/>
    <mergeCell ref="J5:J6"/>
    <mergeCell ref="F2:G2"/>
    <mergeCell ref="E3:E4"/>
    <mergeCell ref="F3:F4"/>
    <mergeCell ref="G3:H3"/>
    <mergeCell ref="F7:F8"/>
    <mergeCell ref="I5:I6"/>
    <mergeCell ref="E7:E8"/>
    <mergeCell ref="E5:E6"/>
    <mergeCell ref="A57:J57"/>
    <mergeCell ref="H23:H25"/>
    <mergeCell ref="E22:E31"/>
    <mergeCell ref="F22:F31"/>
    <mergeCell ref="J22:J31"/>
    <mergeCell ref="F32:F33"/>
    <mergeCell ref="D52:J52"/>
    <mergeCell ref="D42:D44"/>
    <mergeCell ref="F36:F41"/>
    <mergeCell ref="I34:I35"/>
    <mergeCell ref="J12:J18"/>
    <mergeCell ref="J9:J11"/>
    <mergeCell ref="B5:B41"/>
    <mergeCell ref="C19:C41"/>
    <mergeCell ref="D36:D41"/>
    <mergeCell ref="E48:G48"/>
    <mergeCell ref="D5:D6"/>
    <mergeCell ref="D19:D21"/>
    <mergeCell ref="H28:H30"/>
    <mergeCell ref="I28:I31"/>
  </mergeCells>
  <conditionalFormatting sqref="I7:I8">
    <cfRule type="cellIs" priority="27" dxfId="2" operator="equal" stopIfTrue="1">
      <formula>$F$7</formula>
    </cfRule>
  </conditionalFormatting>
  <conditionalFormatting sqref="I9:I11">
    <cfRule type="cellIs" priority="26" dxfId="2" operator="equal" stopIfTrue="1">
      <formula>$F$9</formula>
    </cfRule>
  </conditionalFormatting>
  <conditionalFormatting sqref="I34:I35">
    <cfRule type="cellIs" priority="22" dxfId="2" operator="equal" stopIfTrue="1">
      <formula>$F$34</formula>
    </cfRule>
  </conditionalFormatting>
  <conditionalFormatting sqref="I12:I18">
    <cfRule type="cellIs" priority="21" dxfId="2" operator="equal" stopIfTrue="1">
      <formula>$F$12</formula>
    </cfRule>
  </conditionalFormatting>
  <conditionalFormatting sqref="I32:I33">
    <cfRule type="cellIs" priority="19" dxfId="2" operator="equal" stopIfTrue="1">
      <formula>$F$32</formula>
    </cfRule>
  </conditionalFormatting>
  <conditionalFormatting sqref="I19:I21">
    <cfRule type="cellIs" priority="18" dxfId="2" operator="equal" stopIfTrue="1">
      <formula>$F$19</formula>
    </cfRule>
  </conditionalFormatting>
  <conditionalFormatting sqref="I45:I47">
    <cfRule type="cellIs" priority="16" dxfId="2" operator="equal" stopIfTrue="1">
      <formula>$F$45</formula>
    </cfRule>
  </conditionalFormatting>
  <conditionalFormatting sqref="I42:I44">
    <cfRule type="cellIs" priority="9" dxfId="1" operator="equal" stopIfTrue="1">
      <formula>$F$42</formula>
    </cfRule>
  </conditionalFormatting>
  <conditionalFormatting sqref="I5:I6">
    <cfRule type="cellIs" priority="4" dxfId="2" operator="equal" stopIfTrue="1">
      <formula>$F$5</formula>
    </cfRule>
  </conditionalFormatting>
  <conditionalFormatting sqref="I22:I23 I27:I28">
    <cfRule type="cellIs" priority="3" dxfId="1" operator="equal" stopIfTrue="1">
      <formula>様式１!#REF!</formula>
    </cfRule>
  </conditionalFormatting>
  <dataValidations count="12">
    <dataValidation type="list" allowBlank="1" showInputMessage="1" showErrorMessage="1" sqref="I34:I35">
      <formula1>$H$34:$H$35</formula1>
    </dataValidation>
    <dataValidation type="list" allowBlank="1" showInputMessage="1" showErrorMessage="1" sqref="I32:I33">
      <formula1>$H$32:$H$33</formula1>
    </dataValidation>
    <dataValidation type="list" allowBlank="1" showInputMessage="1" showErrorMessage="1" sqref="I19:I21">
      <formula1>$H$19:$H$21</formula1>
    </dataValidation>
    <dataValidation type="list" allowBlank="1" showInputMessage="1" showErrorMessage="1" sqref="I42:I44">
      <formula1>$H$42:$H$44</formula1>
    </dataValidation>
    <dataValidation type="list" allowBlank="1" showInputMessage="1" showErrorMessage="1" sqref="I7:I8">
      <formula1>$H$7:$H$8</formula1>
    </dataValidation>
    <dataValidation type="list" allowBlank="1" showInputMessage="1" showErrorMessage="1" sqref="I9:I11">
      <formula1>$H$9:$H$11</formula1>
    </dataValidation>
    <dataValidation type="list" allowBlank="1" showInputMessage="1" showErrorMessage="1" sqref="I45:I47">
      <formula1>$H$45:$H$47</formula1>
    </dataValidation>
    <dataValidation type="list" allowBlank="1" showInputMessage="1" showErrorMessage="1" sqref="I12:I18">
      <formula1>$H$13:$H$18</formula1>
    </dataValidation>
    <dataValidation type="whole" allowBlank="1" showInputMessage="1" showErrorMessage="1" sqref="I25">
      <formula1>1</formula1>
      <formula2>100</formula2>
    </dataValidation>
    <dataValidation type="whole" operator="greaterThanOrEqual" allowBlank="1" showInputMessage="1" showErrorMessage="1" sqref="I28:I31">
      <formula1>0</formula1>
    </dataValidation>
    <dataValidation type="list" allowBlank="1" showInputMessage="1" showErrorMessage="1" sqref="I23:I24">
      <formula1>"四日市港管理組合若しくは三重県の工事評定点,中部地方整備局工事成績評定平均点,近畿地方整備局工事成績評定平均点"</formula1>
    </dataValidation>
    <dataValidation type="list" allowBlank="1" showInputMessage="1" showErrorMessage="1" sqref="I5:I6">
      <formula1>$H$5:$H$6</formula1>
    </dataValidation>
  </dataValidations>
  <printOptions horizontalCentered="1"/>
  <pageMargins left="0.5905511811023623" right="0.1968503937007874" top="0.3937007874015748" bottom="0.3937007874015748" header="0" footer="0"/>
  <pageSetup fitToHeight="1" fitToWidth="1" horizontalDpi="600" verticalDpi="600" orientation="portrait" paperSize="9" scale="52" r:id="rId2"/>
  <drawing r:id="rId1"/>
</worksheet>
</file>

<file path=xl/worksheets/sheet4.xml><?xml version="1.0" encoding="utf-8"?>
<worksheet xmlns="http://schemas.openxmlformats.org/spreadsheetml/2006/main" xmlns:r="http://schemas.openxmlformats.org/officeDocument/2006/relationships">
  <dimension ref="A1:BZ63"/>
  <sheetViews>
    <sheetView zoomScaleSheetLayoutView="115" zoomScalePageLayoutView="0" workbookViewId="0" topLeftCell="A1">
      <selection activeCell="I5" sqref="I5:AH6"/>
    </sheetView>
  </sheetViews>
  <sheetFormatPr defaultColWidth="3.125" defaultRowHeight="18" customHeight="1"/>
  <cols>
    <col min="1" max="33" width="3.875" style="5" customWidth="1"/>
    <col min="34" max="34" width="4.375" style="5" customWidth="1"/>
    <col min="35" max="84" width="3.875" style="5" customWidth="1"/>
    <col min="85" max="16384" width="3.125" style="5" customWidth="1"/>
  </cols>
  <sheetData>
    <row r="1" spans="1:68" ht="22.5" customHeight="1">
      <c r="A1" s="127" t="s">
        <v>153</v>
      </c>
      <c r="N1" s="121"/>
      <c r="O1" s="121"/>
      <c r="P1" s="121"/>
      <c r="Q1" s="120"/>
      <c r="R1" s="120"/>
      <c r="S1" s="120"/>
      <c r="T1" s="120"/>
      <c r="U1" s="120"/>
      <c r="V1" s="120"/>
      <c r="W1" s="120"/>
      <c r="X1" s="120"/>
      <c r="Y1" s="120"/>
      <c r="Z1" s="120"/>
      <c r="AA1" s="120"/>
      <c r="AB1" s="120"/>
      <c r="AC1" s="120"/>
      <c r="AD1" s="120"/>
      <c r="AE1" s="120"/>
      <c r="AF1" s="120"/>
      <c r="AG1" s="120"/>
      <c r="AH1" s="120"/>
      <c r="AI1" s="513" t="s">
        <v>152</v>
      </c>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row>
    <row r="2" spans="14:68" s="44" customFormat="1" ht="22.5" customHeight="1" thickBot="1">
      <c r="N2" s="516" t="s">
        <v>163</v>
      </c>
      <c r="O2" s="517"/>
      <c r="P2" s="518"/>
      <c r="Q2" s="519"/>
      <c r="R2" s="520"/>
      <c r="S2" s="520"/>
      <c r="T2" s="520"/>
      <c r="U2" s="520"/>
      <c r="V2" s="520"/>
      <c r="W2" s="520"/>
      <c r="X2" s="520"/>
      <c r="Y2" s="520"/>
      <c r="Z2" s="520"/>
      <c r="AA2" s="520"/>
      <c r="AB2" s="520"/>
      <c r="AC2" s="520"/>
      <c r="AD2" s="520"/>
      <c r="AE2" s="520"/>
      <c r="AF2" s="520"/>
      <c r="AG2" s="520"/>
      <c r="AH2" s="521"/>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row>
    <row r="3" spans="1:68" s="44" customFormat="1" ht="15" customHeight="1">
      <c r="A3" s="522" t="s">
        <v>156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4"/>
      <c r="AI3" s="522" t="s">
        <v>160</v>
      </c>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4"/>
    </row>
    <row r="4" spans="1:68" s="44" customFormat="1" ht="15" customHeight="1">
      <c r="A4" s="525"/>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7"/>
      <c r="AI4" s="525"/>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7"/>
    </row>
    <row r="5" spans="1:68" s="44" customFormat="1" ht="15" customHeight="1">
      <c r="A5" s="474" t="s">
        <v>76</v>
      </c>
      <c r="B5" s="475"/>
      <c r="C5" s="475"/>
      <c r="D5" s="476"/>
      <c r="E5" s="490" t="s">
        <v>141</v>
      </c>
      <c r="F5" s="491"/>
      <c r="G5" s="491"/>
      <c r="H5" s="491"/>
      <c r="I5" s="494"/>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4" t="s">
        <v>174</v>
      </c>
      <c r="AJ5" s="505"/>
      <c r="AK5" s="480" t="s">
        <v>259</v>
      </c>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2"/>
    </row>
    <row r="6" spans="1:68" s="44" customFormat="1" ht="15" customHeight="1">
      <c r="A6" s="487"/>
      <c r="B6" s="488"/>
      <c r="C6" s="488"/>
      <c r="D6" s="489"/>
      <c r="E6" s="492"/>
      <c r="F6" s="493"/>
      <c r="G6" s="493"/>
      <c r="H6" s="493"/>
      <c r="I6" s="497"/>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468"/>
      <c r="AJ6" s="467"/>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4"/>
    </row>
    <row r="7" spans="1:68" s="91" customFormat="1" ht="18.75" customHeight="1">
      <c r="A7" s="487"/>
      <c r="B7" s="488"/>
      <c r="C7" s="488"/>
      <c r="D7" s="489"/>
      <c r="E7" s="506" t="s">
        <v>127</v>
      </c>
      <c r="F7" s="507"/>
      <c r="G7" s="507"/>
      <c r="H7" s="507"/>
      <c r="I7" s="494" t="s">
        <v>195</v>
      </c>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6"/>
      <c r="AI7" s="466" t="s">
        <v>199</v>
      </c>
      <c r="AJ7" s="467"/>
      <c r="AK7" s="485" t="s">
        <v>175</v>
      </c>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6"/>
    </row>
    <row r="8" spans="1:68" s="91" customFormat="1" ht="15" customHeight="1">
      <c r="A8" s="487"/>
      <c r="B8" s="488"/>
      <c r="C8" s="488"/>
      <c r="D8" s="489"/>
      <c r="E8" s="490" t="s">
        <v>128</v>
      </c>
      <c r="F8" s="491"/>
      <c r="G8" s="491"/>
      <c r="H8" s="491"/>
      <c r="I8" s="508"/>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10"/>
      <c r="AI8" s="468"/>
      <c r="AJ8" s="467"/>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6"/>
    </row>
    <row r="9" spans="1:68" s="91" customFormat="1" ht="15" customHeight="1">
      <c r="A9" s="487"/>
      <c r="B9" s="488"/>
      <c r="C9" s="488"/>
      <c r="D9" s="489"/>
      <c r="E9" s="492"/>
      <c r="F9" s="493"/>
      <c r="G9" s="493"/>
      <c r="H9" s="493"/>
      <c r="I9" s="497"/>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9"/>
      <c r="AI9" s="468"/>
      <c r="AJ9" s="467"/>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485"/>
      <c r="BO9" s="485"/>
      <c r="BP9" s="486"/>
    </row>
    <row r="10" spans="1:68" s="91" customFormat="1" ht="15" customHeight="1">
      <c r="A10" s="487"/>
      <c r="B10" s="488"/>
      <c r="C10" s="488"/>
      <c r="D10" s="489"/>
      <c r="E10" s="511" t="s">
        <v>229</v>
      </c>
      <c r="F10" s="488"/>
      <c r="G10" s="488"/>
      <c r="H10" s="488"/>
      <c r="I10" s="500"/>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4"/>
      <c r="AI10" s="468" t="s">
        <v>176</v>
      </c>
      <c r="AJ10" s="467"/>
      <c r="AK10" s="485" t="s">
        <v>231</v>
      </c>
      <c r="AL10" s="483"/>
      <c r="AM10" s="483"/>
      <c r="AN10" s="483"/>
      <c r="AO10" s="483"/>
      <c r="AP10" s="483"/>
      <c r="AQ10" s="483"/>
      <c r="AR10" s="483"/>
      <c r="AS10" s="483"/>
      <c r="AT10" s="483"/>
      <c r="AU10" s="483"/>
      <c r="AV10" s="483"/>
      <c r="AW10" s="483"/>
      <c r="AX10" s="483"/>
      <c r="AY10" s="483"/>
      <c r="AZ10" s="483"/>
      <c r="BA10" s="483"/>
      <c r="BB10" s="483"/>
      <c r="BC10" s="483"/>
      <c r="BD10" s="483"/>
      <c r="BE10" s="483"/>
      <c r="BF10" s="483"/>
      <c r="BG10" s="483"/>
      <c r="BH10" s="483"/>
      <c r="BI10" s="483"/>
      <c r="BJ10" s="483"/>
      <c r="BK10" s="483"/>
      <c r="BL10" s="483"/>
      <c r="BM10" s="483"/>
      <c r="BN10" s="483"/>
      <c r="BO10" s="483"/>
      <c r="BP10" s="484"/>
    </row>
    <row r="11" spans="1:68" s="91" customFormat="1" ht="15" customHeight="1" thickBot="1">
      <c r="A11" s="477"/>
      <c r="B11" s="478"/>
      <c r="C11" s="478"/>
      <c r="D11" s="479"/>
      <c r="E11" s="512"/>
      <c r="F11" s="478"/>
      <c r="G11" s="478"/>
      <c r="H11" s="478"/>
      <c r="I11" s="501"/>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3"/>
      <c r="AI11" s="468"/>
      <c r="AJ11" s="467"/>
      <c r="AK11" s="483"/>
      <c r="AL11" s="483"/>
      <c r="AM11" s="483"/>
      <c r="AN11" s="483"/>
      <c r="AO11" s="483"/>
      <c r="AP11" s="483"/>
      <c r="AQ11" s="483"/>
      <c r="AR11" s="483"/>
      <c r="AS11" s="483"/>
      <c r="AT11" s="483"/>
      <c r="AU11" s="483"/>
      <c r="AV11" s="483"/>
      <c r="AW11" s="483"/>
      <c r="AX11" s="483"/>
      <c r="AY11" s="483"/>
      <c r="AZ11" s="483"/>
      <c r="BA11" s="483"/>
      <c r="BB11" s="483"/>
      <c r="BC11" s="483"/>
      <c r="BD11" s="483"/>
      <c r="BE11" s="483"/>
      <c r="BF11" s="483"/>
      <c r="BG11" s="483"/>
      <c r="BH11" s="483"/>
      <c r="BI11" s="483"/>
      <c r="BJ11" s="483"/>
      <c r="BK11" s="483"/>
      <c r="BL11" s="483"/>
      <c r="BM11" s="483"/>
      <c r="BN11" s="483"/>
      <c r="BO11" s="483"/>
      <c r="BP11" s="484"/>
    </row>
    <row r="12" spans="1:78" s="44" customFormat="1" ht="15" customHeight="1" thickTop="1">
      <c r="A12" s="528" t="s">
        <v>155</v>
      </c>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232"/>
      <c r="AE12" s="232"/>
      <c r="AF12" s="232"/>
      <c r="AG12" s="232"/>
      <c r="AH12" s="233"/>
      <c r="AI12" s="528" t="s">
        <v>161</v>
      </c>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30"/>
      <c r="BQ12" s="97"/>
      <c r="BS12" s="45"/>
      <c r="BT12" s="45"/>
      <c r="BU12" s="45"/>
      <c r="BV12" s="45"/>
      <c r="BW12" s="45"/>
      <c r="BX12" s="45"/>
      <c r="BY12" s="45"/>
      <c r="BZ12" s="45"/>
    </row>
    <row r="13" spans="1:78" s="44" customFormat="1" ht="15" customHeight="1">
      <c r="A13" s="538"/>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t="s">
        <v>257</v>
      </c>
      <c r="AE13" s="540"/>
      <c r="AF13" s="540"/>
      <c r="AG13" s="540" t="s">
        <v>258</v>
      </c>
      <c r="AH13" s="662"/>
      <c r="AI13" s="525"/>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7"/>
      <c r="BQ13" s="98"/>
      <c r="BS13" s="230"/>
      <c r="BT13" s="230"/>
      <c r="BU13" s="230"/>
      <c r="BV13" s="230"/>
      <c r="BW13" s="230"/>
      <c r="BX13" s="45"/>
      <c r="BY13" s="45"/>
      <c r="BZ13" s="45"/>
    </row>
    <row r="14" spans="1:78" s="44" customFormat="1" ht="22.5" customHeight="1">
      <c r="A14" s="563" t="s">
        <v>27</v>
      </c>
      <c r="B14" s="541"/>
      <c r="C14" s="541"/>
      <c r="D14" s="542"/>
      <c r="E14" s="533" t="s">
        <v>101</v>
      </c>
      <c r="F14" s="534"/>
      <c r="G14" s="226" t="s">
        <v>102</v>
      </c>
      <c r="H14" s="227"/>
      <c r="I14" s="227"/>
      <c r="J14" s="227"/>
      <c r="K14" s="227"/>
      <c r="L14" s="227"/>
      <c r="M14" s="99"/>
      <c r="N14" s="99"/>
      <c r="O14" s="99"/>
      <c r="P14" s="99"/>
      <c r="Q14" s="99"/>
      <c r="R14" s="99"/>
      <c r="S14" s="99"/>
      <c r="T14" s="99"/>
      <c r="U14" s="99"/>
      <c r="V14" s="99"/>
      <c r="W14" s="99"/>
      <c r="X14" s="99"/>
      <c r="Y14" s="99"/>
      <c r="Z14" s="99"/>
      <c r="AA14" s="99"/>
      <c r="AB14" s="99"/>
      <c r="AC14" s="228"/>
      <c r="AD14" s="540"/>
      <c r="AE14" s="540"/>
      <c r="AF14" s="540"/>
      <c r="AG14" s="540" t="s">
        <v>177</v>
      </c>
      <c r="AH14" s="662"/>
      <c r="AI14" s="504" t="s">
        <v>142</v>
      </c>
      <c r="AJ14" s="505"/>
      <c r="AK14" s="535" t="s">
        <v>260</v>
      </c>
      <c r="AL14" s="535"/>
      <c r="AM14" s="535"/>
      <c r="AN14" s="535"/>
      <c r="AO14" s="535"/>
      <c r="AP14" s="535"/>
      <c r="AQ14" s="535"/>
      <c r="AR14" s="535"/>
      <c r="AS14" s="535"/>
      <c r="AT14" s="535"/>
      <c r="AU14" s="535"/>
      <c r="AV14" s="535"/>
      <c r="AW14" s="535"/>
      <c r="AX14" s="535"/>
      <c r="AY14" s="535"/>
      <c r="AZ14" s="535"/>
      <c r="BA14" s="535"/>
      <c r="BB14" s="535"/>
      <c r="BC14" s="535"/>
      <c r="BD14" s="535"/>
      <c r="BE14" s="535"/>
      <c r="BF14" s="535"/>
      <c r="BG14" s="535"/>
      <c r="BH14" s="535"/>
      <c r="BI14" s="535"/>
      <c r="BJ14" s="535"/>
      <c r="BK14" s="535"/>
      <c r="BL14" s="535"/>
      <c r="BM14" s="535"/>
      <c r="BN14" s="535"/>
      <c r="BO14" s="535"/>
      <c r="BP14" s="536"/>
      <c r="BQ14" s="100"/>
      <c r="BS14" s="231"/>
      <c r="BT14" s="231"/>
      <c r="BU14" s="230"/>
      <c r="BV14" s="230"/>
      <c r="BW14" s="230"/>
      <c r="BX14" s="45"/>
      <c r="BY14" s="45"/>
      <c r="BZ14" s="45"/>
    </row>
    <row r="15" spans="1:78" s="44" customFormat="1" ht="22.5" customHeight="1">
      <c r="A15" s="543"/>
      <c r="B15" s="544"/>
      <c r="C15" s="544"/>
      <c r="D15" s="545"/>
      <c r="E15" s="533" t="s">
        <v>103</v>
      </c>
      <c r="F15" s="534"/>
      <c r="G15" s="226" t="s">
        <v>104</v>
      </c>
      <c r="H15" s="227"/>
      <c r="I15" s="227"/>
      <c r="J15" s="227"/>
      <c r="K15" s="227"/>
      <c r="L15" s="227"/>
      <c r="M15" s="229"/>
      <c r="N15" s="99"/>
      <c r="O15" s="99"/>
      <c r="P15" s="99"/>
      <c r="Q15" s="99"/>
      <c r="R15" s="99"/>
      <c r="S15" s="99"/>
      <c r="T15" s="99"/>
      <c r="U15" s="99"/>
      <c r="V15" s="99"/>
      <c r="W15" s="99"/>
      <c r="X15" s="99"/>
      <c r="Y15" s="99"/>
      <c r="Z15" s="99"/>
      <c r="AA15" s="99"/>
      <c r="AB15" s="99"/>
      <c r="AC15" s="228"/>
      <c r="AD15" s="540"/>
      <c r="AE15" s="540"/>
      <c r="AF15" s="540"/>
      <c r="AG15" s="540" t="s">
        <v>177</v>
      </c>
      <c r="AH15" s="662"/>
      <c r="AI15" s="468"/>
      <c r="AJ15" s="467"/>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3"/>
      <c r="BQ15" s="98"/>
      <c r="BS15" s="231"/>
      <c r="BT15" s="231"/>
      <c r="BU15" s="230"/>
      <c r="BV15" s="230"/>
      <c r="BW15" s="230"/>
      <c r="BX15" s="45"/>
      <c r="BY15" s="45"/>
      <c r="BZ15" s="45"/>
    </row>
    <row r="16" spans="1:78" s="44" customFormat="1" ht="22.5" customHeight="1">
      <c r="A16" s="543"/>
      <c r="B16" s="544"/>
      <c r="C16" s="544"/>
      <c r="D16" s="545"/>
      <c r="E16" s="533" t="s">
        <v>105</v>
      </c>
      <c r="F16" s="534"/>
      <c r="G16" s="226" t="s">
        <v>106</v>
      </c>
      <c r="H16" s="227"/>
      <c r="I16" s="227"/>
      <c r="J16" s="227"/>
      <c r="K16" s="227"/>
      <c r="L16" s="227"/>
      <c r="M16" s="99"/>
      <c r="N16" s="99"/>
      <c r="O16" s="99"/>
      <c r="P16" s="99"/>
      <c r="Q16" s="99"/>
      <c r="R16" s="99"/>
      <c r="S16" s="99"/>
      <c r="T16" s="99"/>
      <c r="U16" s="99"/>
      <c r="V16" s="99"/>
      <c r="W16" s="99"/>
      <c r="X16" s="99"/>
      <c r="Y16" s="99"/>
      <c r="Z16" s="99"/>
      <c r="AA16" s="99"/>
      <c r="AB16" s="99"/>
      <c r="AC16" s="228"/>
      <c r="AD16" s="540"/>
      <c r="AE16" s="540"/>
      <c r="AF16" s="540"/>
      <c r="AG16" s="540" t="s">
        <v>177</v>
      </c>
      <c r="AH16" s="662"/>
      <c r="AI16" s="468" t="s">
        <v>199</v>
      </c>
      <c r="AJ16" s="467"/>
      <c r="AK16" s="471" t="s">
        <v>261</v>
      </c>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3"/>
      <c r="BS16" s="231"/>
      <c r="BT16" s="231"/>
      <c r="BU16" s="230"/>
      <c r="BV16" s="230"/>
      <c r="BW16" s="230"/>
      <c r="BX16" s="45"/>
      <c r="BY16" s="45"/>
      <c r="BZ16" s="45"/>
    </row>
    <row r="17" spans="1:78" s="44" customFormat="1" ht="22.5" customHeight="1">
      <c r="A17" s="543"/>
      <c r="B17" s="544"/>
      <c r="C17" s="544"/>
      <c r="D17" s="545"/>
      <c r="E17" s="531" t="s">
        <v>107</v>
      </c>
      <c r="F17" s="532"/>
      <c r="G17" s="189" t="s">
        <v>234</v>
      </c>
      <c r="H17" s="190"/>
      <c r="I17" s="190"/>
      <c r="J17" s="190"/>
      <c r="K17" s="190"/>
      <c r="L17" s="190"/>
      <c r="M17" s="147"/>
      <c r="N17" s="147"/>
      <c r="O17" s="147"/>
      <c r="P17" s="147"/>
      <c r="Q17" s="147"/>
      <c r="R17" s="147"/>
      <c r="S17" s="147"/>
      <c r="T17" s="147"/>
      <c r="U17" s="147"/>
      <c r="V17" s="147"/>
      <c r="W17" s="147"/>
      <c r="X17" s="147"/>
      <c r="Y17" s="147"/>
      <c r="Z17" s="147"/>
      <c r="AA17" s="147"/>
      <c r="AB17" s="147"/>
      <c r="AC17" s="109"/>
      <c r="AD17" s="540"/>
      <c r="AE17" s="540"/>
      <c r="AF17" s="540"/>
      <c r="AG17" s="540" t="s">
        <v>177</v>
      </c>
      <c r="AH17" s="662"/>
      <c r="AI17" s="468"/>
      <c r="AJ17" s="467"/>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3"/>
      <c r="BS17" s="231"/>
      <c r="BT17" s="231"/>
      <c r="BU17" s="230"/>
      <c r="BV17" s="230"/>
      <c r="BW17" s="230"/>
      <c r="BX17" s="45"/>
      <c r="BY17" s="45"/>
      <c r="BZ17" s="45"/>
    </row>
    <row r="18" spans="1:78" s="44" customFormat="1" ht="22.5" customHeight="1">
      <c r="A18" s="543"/>
      <c r="B18" s="544"/>
      <c r="C18" s="544"/>
      <c r="D18" s="545"/>
      <c r="E18" s="531" t="s">
        <v>190</v>
      </c>
      <c r="F18" s="532"/>
      <c r="G18" s="189" t="s">
        <v>193</v>
      </c>
      <c r="H18" s="190"/>
      <c r="I18" s="190"/>
      <c r="J18" s="190"/>
      <c r="K18" s="190"/>
      <c r="L18" s="190"/>
      <c r="M18" s="147"/>
      <c r="N18" s="147"/>
      <c r="O18" s="147"/>
      <c r="P18" s="147"/>
      <c r="Q18" s="147"/>
      <c r="R18" s="147"/>
      <c r="S18" s="147"/>
      <c r="T18" s="147"/>
      <c r="U18" s="147"/>
      <c r="V18" s="147"/>
      <c r="W18" s="147"/>
      <c r="X18" s="147"/>
      <c r="Y18" s="147"/>
      <c r="Z18" s="147"/>
      <c r="AA18" s="147"/>
      <c r="AB18" s="147"/>
      <c r="AC18" s="109"/>
      <c r="AD18" s="540"/>
      <c r="AE18" s="540"/>
      <c r="AF18" s="540"/>
      <c r="AG18" s="540" t="s">
        <v>177</v>
      </c>
      <c r="AH18" s="662"/>
      <c r="AI18" s="101"/>
      <c r="AJ18" s="87"/>
      <c r="AK18" s="58"/>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102"/>
      <c r="BS18" s="231"/>
      <c r="BT18" s="231"/>
      <c r="BU18" s="230"/>
      <c r="BV18" s="230"/>
      <c r="BW18" s="230"/>
      <c r="BX18" s="45"/>
      <c r="BY18" s="45"/>
      <c r="BZ18" s="45"/>
    </row>
    <row r="19" spans="1:78" s="44" customFormat="1" ht="22.5" customHeight="1">
      <c r="A19" s="543"/>
      <c r="B19" s="544"/>
      <c r="C19" s="544"/>
      <c r="D19" s="545"/>
      <c r="E19" s="531" t="s">
        <v>254</v>
      </c>
      <c r="F19" s="532"/>
      <c r="G19" s="189" t="s">
        <v>262</v>
      </c>
      <c r="H19" s="190"/>
      <c r="I19" s="190"/>
      <c r="J19" s="190"/>
      <c r="K19" s="190"/>
      <c r="L19" s="190"/>
      <c r="M19" s="147"/>
      <c r="N19" s="147"/>
      <c r="O19" s="147"/>
      <c r="P19" s="147"/>
      <c r="Q19" s="147"/>
      <c r="R19" s="147"/>
      <c r="S19" s="147"/>
      <c r="T19" s="147"/>
      <c r="U19" s="147"/>
      <c r="V19" s="147"/>
      <c r="W19" s="147"/>
      <c r="X19" s="147"/>
      <c r="Y19" s="147"/>
      <c r="Z19" s="147"/>
      <c r="AA19" s="147"/>
      <c r="AB19" s="147"/>
      <c r="AC19" s="109"/>
      <c r="AD19" s="540"/>
      <c r="AE19" s="540"/>
      <c r="AF19" s="540"/>
      <c r="AG19" s="540" t="s">
        <v>177</v>
      </c>
      <c r="AH19" s="662"/>
      <c r="AI19" s="101"/>
      <c r="AJ19" s="87"/>
      <c r="AK19" s="58"/>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102"/>
      <c r="BS19" s="231"/>
      <c r="BT19" s="231"/>
      <c r="BU19" s="230"/>
      <c r="BV19" s="230"/>
      <c r="BW19" s="230"/>
      <c r="BX19" s="45"/>
      <c r="BY19" s="45"/>
      <c r="BZ19" s="45"/>
    </row>
    <row r="20" spans="1:78" s="44" customFormat="1" ht="22.5" customHeight="1" thickBot="1">
      <c r="A20" s="564"/>
      <c r="B20" s="565"/>
      <c r="C20" s="565"/>
      <c r="D20" s="566"/>
      <c r="E20" s="567" t="s">
        <v>255</v>
      </c>
      <c r="F20" s="568"/>
      <c r="G20" s="261" t="s">
        <v>256</v>
      </c>
      <c r="H20" s="262"/>
      <c r="I20" s="262"/>
      <c r="J20" s="262"/>
      <c r="K20" s="262"/>
      <c r="L20" s="262"/>
      <c r="M20" s="260"/>
      <c r="N20" s="260"/>
      <c r="O20" s="260"/>
      <c r="P20" s="260"/>
      <c r="Q20" s="260"/>
      <c r="R20" s="260"/>
      <c r="S20" s="260"/>
      <c r="T20" s="260"/>
      <c r="U20" s="260"/>
      <c r="V20" s="260"/>
      <c r="W20" s="260"/>
      <c r="X20" s="260"/>
      <c r="Y20" s="260"/>
      <c r="Z20" s="260"/>
      <c r="AA20" s="260"/>
      <c r="AB20" s="260"/>
      <c r="AC20" s="263"/>
      <c r="AD20" s="569"/>
      <c r="AE20" s="569"/>
      <c r="AF20" s="569"/>
      <c r="AG20" s="569" t="s">
        <v>177</v>
      </c>
      <c r="AH20" s="663"/>
      <c r="AI20" s="101"/>
      <c r="AJ20" s="87"/>
      <c r="AK20" s="58"/>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102"/>
      <c r="BS20" s="231"/>
      <c r="BT20" s="231"/>
      <c r="BU20" s="230"/>
      <c r="BV20" s="230"/>
      <c r="BW20" s="230"/>
      <c r="BX20" s="45"/>
      <c r="BY20" s="45"/>
      <c r="BZ20" s="45"/>
    </row>
    <row r="21" spans="1:78" s="44" customFormat="1" ht="15" customHeight="1" thickBot="1" thickTop="1">
      <c r="A21" s="454" t="s">
        <v>154</v>
      </c>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6"/>
      <c r="AI21" s="528" t="s">
        <v>162</v>
      </c>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c r="BN21" s="529"/>
      <c r="BO21" s="529"/>
      <c r="BP21" s="530"/>
      <c r="BS21" s="45"/>
      <c r="BT21" s="45"/>
      <c r="BU21" s="45"/>
      <c r="BV21" s="45"/>
      <c r="BW21" s="45"/>
      <c r="BX21" s="45"/>
      <c r="BY21" s="45"/>
      <c r="BZ21" s="45"/>
    </row>
    <row r="22" spans="1:68" s="44" customFormat="1" ht="15" customHeight="1" thickTop="1">
      <c r="A22" s="457"/>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9"/>
      <c r="AI22" s="525"/>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7"/>
    </row>
    <row r="23" spans="1:68" s="44" customFormat="1" ht="18.75" customHeight="1">
      <c r="A23" s="474" t="s">
        <v>72</v>
      </c>
      <c r="B23" s="541"/>
      <c r="C23" s="541"/>
      <c r="D23" s="542"/>
      <c r="E23" s="549" t="s">
        <v>129</v>
      </c>
      <c r="F23" s="550"/>
      <c r="G23" s="550"/>
      <c r="H23" s="550"/>
      <c r="I23" s="551"/>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3"/>
      <c r="AI23" s="122"/>
      <c r="AJ23" s="123"/>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5"/>
    </row>
    <row r="24" spans="1:68" s="44" customFormat="1" ht="15" customHeight="1">
      <c r="A24" s="543"/>
      <c r="B24" s="544"/>
      <c r="C24" s="544"/>
      <c r="D24" s="545"/>
      <c r="E24" s="554" t="s">
        <v>130</v>
      </c>
      <c r="F24" s="555"/>
      <c r="G24" s="555"/>
      <c r="H24" s="555"/>
      <c r="I24" s="560"/>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2"/>
      <c r="AI24" s="94"/>
      <c r="AJ24" s="204"/>
      <c r="AK24" s="460" t="s">
        <v>232</v>
      </c>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460"/>
      <c r="BN24" s="460"/>
      <c r="BO24" s="460"/>
      <c r="BP24" s="461"/>
    </row>
    <row r="25" spans="1:68" s="44" customFormat="1" ht="15" customHeight="1">
      <c r="A25" s="543"/>
      <c r="B25" s="544"/>
      <c r="C25" s="544"/>
      <c r="D25" s="545"/>
      <c r="E25" s="556"/>
      <c r="F25" s="557"/>
      <c r="G25" s="557"/>
      <c r="H25" s="557"/>
      <c r="I25" s="500"/>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4"/>
      <c r="AI25" s="94"/>
      <c r="AJ25" s="95"/>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96"/>
    </row>
    <row r="26" spans="1:68" s="44" customFormat="1" ht="15" customHeight="1">
      <c r="A26" s="546"/>
      <c r="B26" s="547"/>
      <c r="C26" s="547"/>
      <c r="D26" s="548"/>
      <c r="E26" s="558"/>
      <c r="F26" s="559"/>
      <c r="G26" s="559"/>
      <c r="H26" s="559"/>
      <c r="I26" s="501"/>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3"/>
      <c r="AI26" s="126" t="s">
        <v>125</v>
      </c>
      <c r="AJ26" s="95"/>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96"/>
    </row>
    <row r="27" spans="1:68" s="44" customFormat="1" ht="39.75" customHeight="1">
      <c r="A27" s="474" t="s">
        <v>0</v>
      </c>
      <c r="B27" s="475"/>
      <c r="C27" s="475"/>
      <c r="D27" s="476"/>
      <c r="E27" s="579" t="s">
        <v>294</v>
      </c>
      <c r="F27" s="580"/>
      <c r="G27" s="588" t="s">
        <v>252</v>
      </c>
      <c r="H27" s="589"/>
      <c r="I27" s="589"/>
      <c r="J27" s="589"/>
      <c r="K27" s="589"/>
      <c r="L27" s="589"/>
      <c r="M27" s="589"/>
      <c r="N27" s="589"/>
      <c r="O27" s="589"/>
      <c r="P27" s="589"/>
      <c r="Q27" s="589"/>
      <c r="R27" s="589"/>
      <c r="S27" s="463"/>
      <c r="T27" s="592"/>
      <c r="U27" s="593"/>
      <c r="V27" s="593"/>
      <c r="W27" s="593"/>
      <c r="X27" s="593"/>
      <c r="Y27" s="593"/>
      <c r="Z27" s="593"/>
      <c r="AA27" s="462"/>
      <c r="AB27" s="463"/>
      <c r="AC27" s="464" t="s">
        <v>144</v>
      </c>
      <c r="AD27" s="464"/>
      <c r="AE27" s="464"/>
      <c r="AF27" s="464"/>
      <c r="AG27" s="464"/>
      <c r="AH27" s="465"/>
      <c r="AI27" s="466" t="s">
        <v>250</v>
      </c>
      <c r="AJ27" s="467"/>
      <c r="AK27" s="471" t="s">
        <v>265</v>
      </c>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3"/>
    </row>
    <row r="28" spans="1:68" s="44" customFormat="1" ht="39.75" customHeight="1">
      <c r="A28" s="477"/>
      <c r="B28" s="478"/>
      <c r="C28" s="478"/>
      <c r="D28" s="479"/>
      <c r="E28" s="581"/>
      <c r="F28" s="582"/>
      <c r="G28" s="590"/>
      <c r="H28" s="591"/>
      <c r="I28" s="591"/>
      <c r="J28" s="591"/>
      <c r="K28" s="591"/>
      <c r="L28" s="591"/>
      <c r="M28" s="591"/>
      <c r="N28" s="591"/>
      <c r="O28" s="591"/>
      <c r="P28" s="591"/>
      <c r="Q28" s="591"/>
      <c r="R28" s="591"/>
      <c r="S28" s="597"/>
      <c r="T28" s="598"/>
      <c r="U28" s="442"/>
      <c r="V28" s="442"/>
      <c r="W28" s="442"/>
      <c r="X28" s="442"/>
      <c r="Y28" s="442"/>
      <c r="Z28" s="442"/>
      <c r="AA28" s="596"/>
      <c r="AB28" s="597"/>
      <c r="AC28" s="594">
        <f>IF(COUNTA(S27:AB28)=0,"",ROUNDDOWN(((SUM(S27:AB28)+75))/(COUNTA(S27:AB28)+1),0))</f>
      </c>
      <c r="AD28" s="594"/>
      <c r="AE28" s="594"/>
      <c r="AF28" s="594"/>
      <c r="AG28" s="595"/>
      <c r="AH28" s="217" t="s">
        <v>51</v>
      </c>
      <c r="AI28" s="468"/>
      <c r="AJ28" s="467"/>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3"/>
    </row>
    <row r="29" spans="1:68" s="44" customFormat="1" ht="15" customHeight="1">
      <c r="A29" s="618" t="s">
        <v>240</v>
      </c>
      <c r="B29" s="619"/>
      <c r="C29" s="619"/>
      <c r="D29" s="620"/>
      <c r="E29" s="627" t="s">
        <v>53</v>
      </c>
      <c r="F29" s="628"/>
      <c r="G29" s="628"/>
      <c r="H29" s="628"/>
      <c r="I29" s="628"/>
      <c r="J29" s="628"/>
      <c r="K29" s="628"/>
      <c r="L29" s="628"/>
      <c r="M29" s="628"/>
      <c r="N29" s="628"/>
      <c r="O29" s="628"/>
      <c r="P29" s="628"/>
      <c r="Q29" s="628"/>
      <c r="R29" s="629"/>
      <c r="S29" s="616" t="s">
        <v>91</v>
      </c>
      <c r="T29" s="616"/>
      <c r="U29" s="616"/>
      <c r="V29" s="616"/>
      <c r="W29" s="616"/>
      <c r="X29" s="616"/>
      <c r="Y29" s="583" t="s">
        <v>121</v>
      </c>
      <c r="Z29" s="584"/>
      <c r="AA29" s="584"/>
      <c r="AB29" s="584"/>
      <c r="AC29" s="585" t="s">
        <v>123</v>
      </c>
      <c r="AD29" s="585"/>
      <c r="AE29" s="586"/>
      <c r="AF29" s="586"/>
      <c r="AG29" s="586" t="s">
        <v>95</v>
      </c>
      <c r="AH29" s="587"/>
      <c r="AI29" s="211"/>
      <c r="AJ29" s="209"/>
      <c r="AK29" s="198" t="s">
        <v>230</v>
      </c>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10"/>
    </row>
    <row r="30" spans="1:68" s="44" customFormat="1" ht="15" customHeight="1">
      <c r="A30" s="621"/>
      <c r="B30" s="622"/>
      <c r="C30" s="622"/>
      <c r="D30" s="623"/>
      <c r="E30" s="630"/>
      <c r="F30" s="631"/>
      <c r="G30" s="631"/>
      <c r="H30" s="631"/>
      <c r="I30" s="631"/>
      <c r="J30" s="631"/>
      <c r="K30" s="631"/>
      <c r="L30" s="631"/>
      <c r="M30" s="631"/>
      <c r="N30" s="631"/>
      <c r="O30" s="631"/>
      <c r="P30" s="631"/>
      <c r="Q30" s="631"/>
      <c r="R30" s="632"/>
      <c r="S30" s="616" t="s">
        <v>119</v>
      </c>
      <c r="T30" s="616"/>
      <c r="U30" s="616"/>
      <c r="V30" s="616" t="s">
        <v>90</v>
      </c>
      <c r="W30" s="616"/>
      <c r="X30" s="616"/>
      <c r="Y30" s="584"/>
      <c r="Z30" s="584"/>
      <c r="AA30" s="584"/>
      <c r="AB30" s="584"/>
      <c r="AC30" s="586"/>
      <c r="AD30" s="586"/>
      <c r="AE30" s="586"/>
      <c r="AF30" s="586"/>
      <c r="AG30" s="586"/>
      <c r="AH30" s="587"/>
      <c r="AI30" s="212"/>
      <c r="AJ30" s="213"/>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5"/>
    </row>
    <row r="31" spans="1:68" s="44" customFormat="1" ht="15" customHeight="1">
      <c r="A31" s="621"/>
      <c r="B31" s="622"/>
      <c r="C31" s="622"/>
      <c r="D31" s="623"/>
      <c r="E31" s="612"/>
      <c r="F31" s="481"/>
      <c r="G31" s="481"/>
      <c r="H31" s="481"/>
      <c r="I31" s="481"/>
      <c r="J31" s="481"/>
      <c r="K31" s="481"/>
      <c r="L31" s="481"/>
      <c r="M31" s="481"/>
      <c r="N31" s="481"/>
      <c r="O31" s="481"/>
      <c r="P31" s="481"/>
      <c r="Q31" s="481"/>
      <c r="R31" s="613"/>
      <c r="S31" s="600"/>
      <c r="T31" s="601"/>
      <c r="U31" s="602"/>
      <c r="V31" s="600"/>
      <c r="W31" s="601"/>
      <c r="X31" s="602"/>
      <c r="Y31" s="443"/>
      <c r="Z31" s="444"/>
      <c r="AA31" s="444"/>
      <c r="AB31" s="445"/>
      <c r="AC31" s="603">
        <f>IF(Y31=0,"",ROUNDDOWN(Y31*V33/S33*IF(AG31=0,1,AG31/100),0))</f>
      </c>
      <c r="AD31" s="604"/>
      <c r="AE31" s="604"/>
      <c r="AF31" s="605"/>
      <c r="AG31" s="570"/>
      <c r="AH31" s="571"/>
      <c r="AI31" s="216"/>
      <c r="AJ31" s="213"/>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5"/>
    </row>
    <row r="32" spans="1:68" s="44" customFormat="1" ht="15" customHeight="1">
      <c r="A32" s="621"/>
      <c r="B32" s="622"/>
      <c r="C32" s="622"/>
      <c r="D32" s="623"/>
      <c r="E32" s="614"/>
      <c r="F32" s="483"/>
      <c r="G32" s="483"/>
      <c r="H32" s="483"/>
      <c r="I32" s="483"/>
      <c r="J32" s="483"/>
      <c r="K32" s="483"/>
      <c r="L32" s="483"/>
      <c r="M32" s="483"/>
      <c r="N32" s="483"/>
      <c r="O32" s="483"/>
      <c r="P32" s="483"/>
      <c r="Q32" s="483"/>
      <c r="R32" s="615"/>
      <c r="S32" s="103" t="s">
        <v>32</v>
      </c>
      <c r="T32" s="452"/>
      <c r="U32" s="453"/>
      <c r="V32" s="103" t="s">
        <v>32</v>
      </c>
      <c r="W32" s="452"/>
      <c r="X32" s="453"/>
      <c r="Y32" s="446"/>
      <c r="Z32" s="447"/>
      <c r="AA32" s="447"/>
      <c r="AB32" s="448"/>
      <c r="AC32" s="606"/>
      <c r="AD32" s="607"/>
      <c r="AE32" s="607"/>
      <c r="AF32" s="608"/>
      <c r="AG32" s="572"/>
      <c r="AH32" s="573"/>
      <c r="AI32" s="212"/>
      <c r="AJ32" s="213"/>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5"/>
    </row>
    <row r="33" spans="1:68" s="44" customFormat="1" ht="15" customHeight="1">
      <c r="A33" s="621"/>
      <c r="B33" s="622"/>
      <c r="C33" s="622"/>
      <c r="D33" s="623"/>
      <c r="E33" s="134"/>
      <c r="F33" s="132"/>
      <c r="G33" s="133" t="s">
        <v>167</v>
      </c>
      <c r="H33" s="133" t="s">
        <v>172</v>
      </c>
      <c r="I33" s="599" t="s">
        <v>166</v>
      </c>
      <c r="J33" s="599"/>
      <c r="K33" s="133" t="s">
        <v>83</v>
      </c>
      <c r="L33" s="133" t="s">
        <v>172</v>
      </c>
      <c r="M33" s="599" t="s">
        <v>194</v>
      </c>
      <c r="N33" s="599"/>
      <c r="O33" s="599"/>
      <c r="P33" s="599"/>
      <c r="Q33" s="599"/>
      <c r="R33" s="135" t="s">
        <v>165</v>
      </c>
      <c r="S33" s="576">
        <f>IF(T32=0,"",T32-S31+1)</f>
      </c>
      <c r="T33" s="577"/>
      <c r="U33" s="578"/>
      <c r="V33" s="576">
        <f>IF(W32=0,"",W32-V31+1)</f>
      </c>
      <c r="W33" s="577"/>
      <c r="X33" s="578"/>
      <c r="Y33" s="449"/>
      <c r="Z33" s="450"/>
      <c r="AA33" s="450"/>
      <c r="AB33" s="451"/>
      <c r="AC33" s="609"/>
      <c r="AD33" s="610"/>
      <c r="AE33" s="610"/>
      <c r="AF33" s="611"/>
      <c r="AG33" s="574"/>
      <c r="AH33" s="575"/>
      <c r="AI33" s="216"/>
      <c r="AJ33" s="213"/>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5"/>
    </row>
    <row r="34" spans="1:68" s="44" customFormat="1" ht="15" customHeight="1">
      <c r="A34" s="621"/>
      <c r="B34" s="622"/>
      <c r="C34" s="622"/>
      <c r="D34" s="623"/>
      <c r="E34" s="612"/>
      <c r="F34" s="481"/>
      <c r="G34" s="481"/>
      <c r="H34" s="481"/>
      <c r="I34" s="481"/>
      <c r="J34" s="483"/>
      <c r="K34" s="481"/>
      <c r="L34" s="481"/>
      <c r="M34" s="481"/>
      <c r="N34" s="481"/>
      <c r="O34" s="481"/>
      <c r="P34" s="481"/>
      <c r="Q34" s="481"/>
      <c r="R34" s="613"/>
      <c r="S34" s="600"/>
      <c r="T34" s="601"/>
      <c r="U34" s="602"/>
      <c r="V34" s="600"/>
      <c r="W34" s="601"/>
      <c r="X34" s="602"/>
      <c r="Y34" s="443"/>
      <c r="Z34" s="444"/>
      <c r="AA34" s="444"/>
      <c r="AB34" s="445"/>
      <c r="AC34" s="603">
        <f>IF(Y34=0,"",ROUNDDOWN(Y34*V36/S36*IF(AG34=0,1,AG34/100),0))</f>
      </c>
      <c r="AD34" s="604"/>
      <c r="AE34" s="604"/>
      <c r="AF34" s="605"/>
      <c r="AG34" s="570"/>
      <c r="AH34" s="571"/>
      <c r="AI34" s="207"/>
      <c r="AJ34" s="208"/>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5"/>
    </row>
    <row r="35" spans="1:68" s="44" customFormat="1" ht="15" customHeight="1">
      <c r="A35" s="621"/>
      <c r="B35" s="622"/>
      <c r="C35" s="622"/>
      <c r="D35" s="623"/>
      <c r="E35" s="614"/>
      <c r="F35" s="483"/>
      <c r="G35" s="483"/>
      <c r="H35" s="483"/>
      <c r="I35" s="483"/>
      <c r="J35" s="483"/>
      <c r="K35" s="483"/>
      <c r="L35" s="483"/>
      <c r="M35" s="483"/>
      <c r="N35" s="483"/>
      <c r="O35" s="483"/>
      <c r="P35" s="483"/>
      <c r="Q35" s="483"/>
      <c r="R35" s="615"/>
      <c r="S35" s="103" t="s">
        <v>32</v>
      </c>
      <c r="T35" s="452"/>
      <c r="U35" s="453"/>
      <c r="V35" s="103" t="s">
        <v>32</v>
      </c>
      <c r="W35" s="452"/>
      <c r="X35" s="453"/>
      <c r="Y35" s="446"/>
      <c r="Z35" s="447"/>
      <c r="AA35" s="447"/>
      <c r="AB35" s="448"/>
      <c r="AC35" s="606"/>
      <c r="AD35" s="607"/>
      <c r="AE35" s="607"/>
      <c r="AF35" s="608"/>
      <c r="AG35" s="572"/>
      <c r="AH35" s="573"/>
      <c r="AI35" s="104"/>
      <c r="AJ35" s="105"/>
      <c r="AK35" s="198"/>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row>
    <row r="36" spans="1:68" s="44" customFormat="1" ht="15" customHeight="1">
      <c r="A36" s="621"/>
      <c r="B36" s="622"/>
      <c r="C36" s="622"/>
      <c r="D36" s="623"/>
      <c r="E36" s="134"/>
      <c r="F36" s="132"/>
      <c r="G36" s="133" t="s">
        <v>167</v>
      </c>
      <c r="H36" s="133" t="s">
        <v>172</v>
      </c>
      <c r="I36" s="599" t="s">
        <v>166</v>
      </c>
      <c r="J36" s="599"/>
      <c r="K36" s="133" t="s">
        <v>83</v>
      </c>
      <c r="L36" s="133" t="s">
        <v>172</v>
      </c>
      <c r="M36" s="599" t="s">
        <v>194</v>
      </c>
      <c r="N36" s="599"/>
      <c r="O36" s="599"/>
      <c r="P36" s="599"/>
      <c r="Q36" s="599"/>
      <c r="R36" s="135" t="s">
        <v>165</v>
      </c>
      <c r="S36" s="576">
        <f>IF(T35=0,"",T35-S34+1)</f>
      </c>
      <c r="T36" s="577"/>
      <c r="U36" s="578"/>
      <c r="V36" s="576">
        <f>IF(W35=0,"",W35-V34+1)</f>
      </c>
      <c r="W36" s="577"/>
      <c r="X36" s="578"/>
      <c r="Y36" s="449"/>
      <c r="Z36" s="450"/>
      <c r="AA36" s="450"/>
      <c r="AB36" s="451"/>
      <c r="AC36" s="609"/>
      <c r="AD36" s="610"/>
      <c r="AE36" s="610"/>
      <c r="AF36" s="611"/>
      <c r="AG36" s="574"/>
      <c r="AH36" s="575"/>
      <c r="AI36" s="101"/>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102"/>
    </row>
    <row r="37" spans="1:68" s="44" customFormat="1" ht="15" customHeight="1">
      <c r="A37" s="621"/>
      <c r="B37" s="622"/>
      <c r="C37" s="622"/>
      <c r="D37" s="623"/>
      <c r="E37" s="612"/>
      <c r="F37" s="481"/>
      <c r="G37" s="481"/>
      <c r="H37" s="481"/>
      <c r="I37" s="481"/>
      <c r="J37" s="481"/>
      <c r="K37" s="481"/>
      <c r="L37" s="481"/>
      <c r="M37" s="481"/>
      <c r="N37" s="481"/>
      <c r="O37" s="481"/>
      <c r="P37" s="481"/>
      <c r="Q37" s="481"/>
      <c r="R37" s="613"/>
      <c r="S37" s="600"/>
      <c r="T37" s="601"/>
      <c r="U37" s="602"/>
      <c r="V37" s="600"/>
      <c r="W37" s="601"/>
      <c r="X37" s="602"/>
      <c r="Y37" s="443"/>
      <c r="Z37" s="444"/>
      <c r="AA37" s="444"/>
      <c r="AB37" s="445"/>
      <c r="AC37" s="603">
        <f>IF(Y37=0,"",ROUNDDOWN(Y37*V39/S39*IF(AG37=0,1,AG37/100),0))</f>
      </c>
      <c r="AD37" s="604"/>
      <c r="AE37" s="604"/>
      <c r="AF37" s="605"/>
      <c r="AG37" s="570"/>
      <c r="AH37" s="571"/>
      <c r="AI37" s="101"/>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102"/>
    </row>
    <row r="38" spans="1:68" s="44" customFormat="1" ht="15" customHeight="1">
      <c r="A38" s="621"/>
      <c r="B38" s="622"/>
      <c r="C38" s="622"/>
      <c r="D38" s="623"/>
      <c r="E38" s="614"/>
      <c r="F38" s="483"/>
      <c r="G38" s="483"/>
      <c r="H38" s="483"/>
      <c r="I38" s="483"/>
      <c r="J38" s="483"/>
      <c r="K38" s="483"/>
      <c r="L38" s="483"/>
      <c r="M38" s="483"/>
      <c r="N38" s="483"/>
      <c r="O38" s="483"/>
      <c r="P38" s="483"/>
      <c r="Q38" s="483"/>
      <c r="R38" s="615"/>
      <c r="S38" s="103" t="s">
        <v>32</v>
      </c>
      <c r="T38" s="452"/>
      <c r="U38" s="453"/>
      <c r="V38" s="103" t="s">
        <v>32</v>
      </c>
      <c r="W38" s="452"/>
      <c r="X38" s="453"/>
      <c r="Y38" s="446"/>
      <c r="Z38" s="447"/>
      <c r="AA38" s="447"/>
      <c r="AB38" s="448"/>
      <c r="AC38" s="606"/>
      <c r="AD38" s="607"/>
      <c r="AE38" s="607"/>
      <c r="AF38" s="608"/>
      <c r="AG38" s="572"/>
      <c r="AH38" s="573"/>
      <c r="AI38" s="101"/>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102"/>
    </row>
    <row r="39" spans="1:68" s="44" customFormat="1" ht="15" customHeight="1">
      <c r="A39" s="621"/>
      <c r="B39" s="622"/>
      <c r="C39" s="622"/>
      <c r="D39" s="623"/>
      <c r="E39" s="134"/>
      <c r="F39" s="132"/>
      <c r="G39" s="133" t="s">
        <v>167</v>
      </c>
      <c r="H39" s="133" t="s">
        <v>172</v>
      </c>
      <c r="I39" s="599" t="s">
        <v>166</v>
      </c>
      <c r="J39" s="599"/>
      <c r="K39" s="133" t="s">
        <v>83</v>
      </c>
      <c r="L39" s="133" t="s">
        <v>172</v>
      </c>
      <c r="M39" s="599" t="s">
        <v>194</v>
      </c>
      <c r="N39" s="599"/>
      <c r="O39" s="599"/>
      <c r="P39" s="599"/>
      <c r="Q39" s="599"/>
      <c r="R39" s="135" t="s">
        <v>165</v>
      </c>
      <c r="S39" s="576">
        <f>IF(T38=0,"",T38-S37+1)</f>
      </c>
      <c r="T39" s="577"/>
      <c r="U39" s="578"/>
      <c r="V39" s="576">
        <f>IF(W38=0,"",W38-V37+1)</f>
      </c>
      <c r="W39" s="577"/>
      <c r="X39" s="578"/>
      <c r="Y39" s="449"/>
      <c r="Z39" s="450"/>
      <c r="AA39" s="450"/>
      <c r="AB39" s="451"/>
      <c r="AC39" s="609"/>
      <c r="AD39" s="610"/>
      <c r="AE39" s="610"/>
      <c r="AF39" s="611"/>
      <c r="AG39" s="574"/>
      <c r="AH39" s="575"/>
      <c r="AI39" s="119"/>
      <c r="AJ39" s="87"/>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row>
    <row r="40" spans="1:68" s="44" customFormat="1" ht="15" customHeight="1">
      <c r="A40" s="621"/>
      <c r="B40" s="622"/>
      <c r="C40" s="622"/>
      <c r="D40" s="623"/>
      <c r="E40" s="612"/>
      <c r="F40" s="481"/>
      <c r="G40" s="481"/>
      <c r="H40" s="481"/>
      <c r="I40" s="481"/>
      <c r="J40" s="481"/>
      <c r="K40" s="481"/>
      <c r="L40" s="481"/>
      <c r="M40" s="481"/>
      <c r="N40" s="481"/>
      <c r="O40" s="481"/>
      <c r="P40" s="481"/>
      <c r="Q40" s="481"/>
      <c r="R40" s="613"/>
      <c r="S40" s="600"/>
      <c r="T40" s="601"/>
      <c r="U40" s="602"/>
      <c r="V40" s="600"/>
      <c r="W40" s="601"/>
      <c r="X40" s="602"/>
      <c r="Y40" s="443"/>
      <c r="Z40" s="444"/>
      <c r="AA40" s="444"/>
      <c r="AB40" s="445"/>
      <c r="AC40" s="603">
        <f>IF(Y40=0,"",ROUNDDOWN(Y40*V42/S42*IF(AG40=0,1,AG40/100),0))</f>
      </c>
      <c r="AD40" s="604"/>
      <c r="AE40" s="604"/>
      <c r="AF40" s="605"/>
      <c r="AG40" s="570"/>
      <c r="AH40" s="571"/>
      <c r="AI40" s="94"/>
      <c r="AJ40" s="87"/>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96"/>
    </row>
    <row r="41" spans="1:68" s="44" customFormat="1" ht="15" customHeight="1">
      <c r="A41" s="621"/>
      <c r="B41" s="622"/>
      <c r="C41" s="622"/>
      <c r="D41" s="623"/>
      <c r="E41" s="614"/>
      <c r="F41" s="483"/>
      <c r="G41" s="483"/>
      <c r="H41" s="483"/>
      <c r="I41" s="483"/>
      <c r="J41" s="483"/>
      <c r="K41" s="483"/>
      <c r="L41" s="483"/>
      <c r="M41" s="483"/>
      <c r="N41" s="483"/>
      <c r="O41" s="483"/>
      <c r="P41" s="483"/>
      <c r="Q41" s="483"/>
      <c r="R41" s="615"/>
      <c r="S41" s="103" t="s">
        <v>32</v>
      </c>
      <c r="T41" s="452"/>
      <c r="U41" s="453"/>
      <c r="V41" s="103" t="s">
        <v>32</v>
      </c>
      <c r="W41" s="452"/>
      <c r="X41" s="453"/>
      <c r="Y41" s="446"/>
      <c r="Z41" s="447"/>
      <c r="AA41" s="447"/>
      <c r="AB41" s="448"/>
      <c r="AC41" s="606"/>
      <c r="AD41" s="607"/>
      <c r="AE41" s="607"/>
      <c r="AF41" s="608"/>
      <c r="AG41" s="572"/>
      <c r="AH41" s="573"/>
      <c r="AI41" s="104" t="s">
        <v>126</v>
      </c>
      <c r="AJ41" s="87"/>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row>
    <row r="42" spans="1:68" s="44" customFormat="1" ht="15" customHeight="1">
      <c r="A42" s="621"/>
      <c r="B42" s="622"/>
      <c r="C42" s="622"/>
      <c r="D42" s="623"/>
      <c r="E42" s="134"/>
      <c r="F42" s="132"/>
      <c r="G42" s="133" t="s">
        <v>167</v>
      </c>
      <c r="H42" s="133" t="s">
        <v>172</v>
      </c>
      <c r="I42" s="599" t="s">
        <v>166</v>
      </c>
      <c r="J42" s="599"/>
      <c r="K42" s="133" t="s">
        <v>83</v>
      </c>
      <c r="L42" s="133" t="s">
        <v>172</v>
      </c>
      <c r="M42" s="599" t="s">
        <v>194</v>
      </c>
      <c r="N42" s="599"/>
      <c r="O42" s="599"/>
      <c r="P42" s="599"/>
      <c r="Q42" s="599"/>
      <c r="R42" s="135" t="s">
        <v>165</v>
      </c>
      <c r="S42" s="576">
        <f>IF(T41=0,"",T41-S40+1)</f>
      </c>
      <c r="T42" s="577"/>
      <c r="U42" s="578"/>
      <c r="V42" s="576">
        <f>IF(W41=0,"",W41-V40+1)</f>
      </c>
      <c r="W42" s="577"/>
      <c r="X42" s="578"/>
      <c r="Y42" s="449"/>
      <c r="Z42" s="450"/>
      <c r="AA42" s="450"/>
      <c r="AB42" s="451"/>
      <c r="AC42" s="609"/>
      <c r="AD42" s="610"/>
      <c r="AE42" s="610"/>
      <c r="AF42" s="611"/>
      <c r="AG42" s="574"/>
      <c r="AH42" s="575"/>
      <c r="AI42" s="466" t="s">
        <v>251</v>
      </c>
      <c r="AJ42" s="467"/>
      <c r="AK42" s="469" t="s">
        <v>122</v>
      </c>
      <c r="AL42" s="469"/>
      <c r="AM42" s="469"/>
      <c r="AN42" s="469"/>
      <c r="AO42" s="469"/>
      <c r="AP42" s="469"/>
      <c r="AQ42" s="469"/>
      <c r="AR42" s="469"/>
      <c r="AS42" s="469"/>
      <c r="AT42" s="469"/>
      <c r="AU42" s="469"/>
      <c r="AV42" s="469"/>
      <c r="AW42" s="469"/>
      <c r="AX42" s="469"/>
      <c r="AY42" s="469"/>
      <c r="AZ42" s="469"/>
      <c r="BA42" s="469"/>
      <c r="BB42" s="469"/>
      <c r="BC42" s="469"/>
      <c r="BD42" s="469"/>
      <c r="BE42" s="469"/>
      <c r="BF42" s="469"/>
      <c r="BG42" s="469"/>
      <c r="BH42" s="469"/>
      <c r="BI42" s="469"/>
      <c r="BJ42" s="469"/>
      <c r="BK42" s="469"/>
      <c r="BL42" s="469"/>
      <c r="BM42" s="469"/>
      <c r="BN42" s="469"/>
      <c r="BO42" s="469"/>
      <c r="BP42" s="470"/>
    </row>
    <row r="43" spans="1:68" s="44" customFormat="1" ht="15" customHeight="1">
      <c r="A43" s="621"/>
      <c r="B43" s="622"/>
      <c r="C43" s="622"/>
      <c r="D43" s="623"/>
      <c r="E43" s="612"/>
      <c r="F43" s="481"/>
      <c r="G43" s="481"/>
      <c r="H43" s="481"/>
      <c r="I43" s="481"/>
      <c r="J43" s="481"/>
      <c r="K43" s="481"/>
      <c r="L43" s="481"/>
      <c r="M43" s="481"/>
      <c r="N43" s="481"/>
      <c r="O43" s="481"/>
      <c r="P43" s="481"/>
      <c r="Q43" s="481"/>
      <c r="R43" s="613"/>
      <c r="S43" s="600"/>
      <c r="T43" s="601"/>
      <c r="U43" s="602"/>
      <c r="V43" s="600"/>
      <c r="W43" s="601"/>
      <c r="X43" s="602"/>
      <c r="Y43" s="443"/>
      <c r="Z43" s="444"/>
      <c r="AA43" s="444"/>
      <c r="AB43" s="445"/>
      <c r="AC43" s="603">
        <f>IF(Y43=0,"",ROUNDDOWN(Y43*V45/S45*IF(AG43=0,1,AG43/100),0))</f>
      </c>
      <c r="AD43" s="604"/>
      <c r="AE43" s="604"/>
      <c r="AF43" s="605"/>
      <c r="AG43" s="570"/>
      <c r="AH43" s="571"/>
      <c r="AI43" s="468"/>
      <c r="AJ43" s="467"/>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70"/>
    </row>
    <row r="44" spans="1:68" s="44" customFormat="1" ht="15" customHeight="1">
      <c r="A44" s="621"/>
      <c r="B44" s="622"/>
      <c r="C44" s="622"/>
      <c r="D44" s="623"/>
      <c r="E44" s="614"/>
      <c r="F44" s="483"/>
      <c r="G44" s="483"/>
      <c r="H44" s="483"/>
      <c r="I44" s="483"/>
      <c r="J44" s="483"/>
      <c r="K44" s="483"/>
      <c r="L44" s="483"/>
      <c r="M44" s="483"/>
      <c r="N44" s="483"/>
      <c r="O44" s="483"/>
      <c r="P44" s="483"/>
      <c r="Q44" s="483"/>
      <c r="R44" s="615"/>
      <c r="S44" s="103" t="s">
        <v>32</v>
      </c>
      <c r="T44" s="452"/>
      <c r="U44" s="453"/>
      <c r="V44" s="103" t="s">
        <v>32</v>
      </c>
      <c r="W44" s="452"/>
      <c r="X44" s="453"/>
      <c r="Y44" s="446"/>
      <c r="Z44" s="447"/>
      <c r="AA44" s="447"/>
      <c r="AB44" s="448"/>
      <c r="AC44" s="606"/>
      <c r="AD44" s="607"/>
      <c r="AE44" s="607"/>
      <c r="AF44" s="608"/>
      <c r="AG44" s="572"/>
      <c r="AH44" s="573"/>
      <c r="AI44" s="221"/>
      <c r="AJ44" s="222"/>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row>
    <row r="45" spans="1:68" s="44" customFormat="1" ht="15" customHeight="1">
      <c r="A45" s="621"/>
      <c r="B45" s="622"/>
      <c r="C45" s="622"/>
      <c r="D45" s="623"/>
      <c r="E45" s="134"/>
      <c r="F45" s="132"/>
      <c r="G45" s="133" t="s">
        <v>167</v>
      </c>
      <c r="H45" s="133" t="s">
        <v>172</v>
      </c>
      <c r="I45" s="599" t="s">
        <v>166</v>
      </c>
      <c r="J45" s="599"/>
      <c r="K45" s="133" t="s">
        <v>83</v>
      </c>
      <c r="L45" s="133" t="s">
        <v>172</v>
      </c>
      <c r="M45" s="599" t="s">
        <v>194</v>
      </c>
      <c r="N45" s="599"/>
      <c r="O45" s="599"/>
      <c r="P45" s="599"/>
      <c r="Q45" s="599"/>
      <c r="R45" s="135" t="s">
        <v>165</v>
      </c>
      <c r="S45" s="576">
        <f>IF(T44=0,"",T44-S43+1)</f>
      </c>
      <c r="T45" s="577"/>
      <c r="U45" s="578"/>
      <c r="V45" s="576">
        <f>IF(W44=0,"",W44-V43+1)</f>
      </c>
      <c r="W45" s="577"/>
      <c r="X45" s="578"/>
      <c r="Y45" s="449"/>
      <c r="Z45" s="450"/>
      <c r="AA45" s="450"/>
      <c r="AB45" s="451"/>
      <c r="AC45" s="609"/>
      <c r="AD45" s="610"/>
      <c r="AE45" s="610"/>
      <c r="AF45" s="611"/>
      <c r="AG45" s="574"/>
      <c r="AH45" s="575"/>
      <c r="AI45" s="225"/>
      <c r="AJ45" s="222"/>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row>
    <row r="46" spans="1:68" s="44" customFormat="1" ht="15" customHeight="1">
      <c r="A46" s="621"/>
      <c r="B46" s="622"/>
      <c r="C46" s="622"/>
      <c r="D46" s="623"/>
      <c r="E46" s="612"/>
      <c r="F46" s="481"/>
      <c r="G46" s="481"/>
      <c r="H46" s="481"/>
      <c r="I46" s="481"/>
      <c r="J46" s="481"/>
      <c r="K46" s="481"/>
      <c r="L46" s="481"/>
      <c r="M46" s="481"/>
      <c r="N46" s="481"/>
      <c r="O46" s="481"/>
      <c r="P46" s="481"/>
      <c r="Q46" s="481"/>
      <c r="R46" s="613"/>
      <c r="S46" s="600"/>
      <c r="T46" s="601"/>
      <c r="U46" s="602"/>
      <c r="V46" s="600"/>
      <c r="W46" s="601"/>
      <c r="X46" s="602"/>
      <c r="Y46" s="443"/>
      <c r="Z46" s="444"/>
      <c r="AA46" s="444"/>
      <c r="AB46" s="445"/>
      <c r="AC46" s="603">
        <f>IF(Y46=0,"",ROUNDDOWN(Y46*V48/S48*IF(AG46=0,1,AG46/100),0))</f>
      </c>
      <c r="AD46" s="604"/>
      <c r="AE46" s="604"/>
      <c r="AF46" s="605"/>
      <c r="AG46" s="570"/>
      <c r="AH46" s="571"/>
      <c r="AI46" s="126"/>
      <c r="AJ46" s="95"/>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row>
    <row r="47" spans="1:68" s="44" customFormat="1" ht="15" customHeight="1">
      <c r="A47" s="621"/>
      <c r="B47" s="622"/>
      <c r="C47" s="622"/>
      <c r="D47" s="623"/>
      <c r="E47" s="614"/>
      <c r="F47" s="483"/>
      <c r="G47" s="483"/>
      <c r="H47" s="483"/>
      <c r="I47" s="483"/>
      <c r="J47" s="483"/>
      <c r="K47" s="483"/>
      <c r="L47" s="483"/>
      <c r="M47" s="483"/>
      <c r="N47" s="483"/>
      <c r="O47" s="483"/>
      <c r="P47" s="483"/>
      <c r="Q47" s="483"/>
      <c r="R47" s="615"/>
      <c r="S47" s="103" t="s">
        <v>32</v>
      </c>
      <c r="T47" s="452"/>
      <c r="U47" s="453"/>
      <c r="V47" s="103" t="s">
        <v>32</v>
      </c>
      <c r="W47" s="452"/>
      <c r="X47" s="453"/>
      <c r="Y47" s="446"/>
      <c r="Z47" s="447"/>
      <c r="AA47" s="447"/>
      <c r="AB47" s="448"/>
      <c r="AC47" s="606"/>
      <c r="AD47" s="607"/>
      <c r="AE47" s="607"/>
      <c r="AF47" s="608"/>
      <c r="AG47" s="572"/>
      <c r="AH47" s="573"/>
      <c r="AI47" s="94"/>
      <c r="AJ47" s="95"/>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row>
    <row r="48" spans="1:68" s="44" customFormat="1" ht="15" customHeight="1">
      <c r="A48" s="621"/>
      <c r="B48" s="622"/>
      <c r="C48" s="622"/>
      <c r="D48" s="623"/>
      <c r="E48" s="134"/>
      <c r="F48" s="132"/>
      <c r="G48" s="133" t="s">
        <v>167</v>
      </c>
      <c r="H48" s="133" t="s">
        <v>172</v>
      </c>
      <c r="I48" s="599" t="s">
        <v>166</v>
      </c>
      <c r="J48" s="599"/>
      <c r="K48" s="133" t="s">
        <v>83</v>
      </c>
      <c r="L48" s="133" t="s">
        <v>172</v>
      </c>
      <c r="M48" s="599" t="s">
        <v>194</v>
      </c>
      <c r="N48" s="599"/>
      <c r="O48" s="599"/>
      <c r="P48" s="599"/>
      <c r="Q48" s="599"/>
      <c r="R48" s="135" t="s">
        <v>165</v>
      </c>
      <c r="S48" s="576">
        <f>IF(T47=0,"",T47-S46+1)</f>
      </c>
      <c r="T48" s="577"/>
      <c r="U48" s="578"/>
      <c r="V48" s="576">
        <f>IF(W47=0,"",W47-V46+1)</f>
      </c>
      <c r="W48" s="577"/>
      <c r="X48" s="578"/>
      <c r="Y48" s="449"/>
      <c r="Z48" s="450"/>
      <c r="AA48" s="450"/>
      <c r="AB48" s="451"/>
      <c r="AC48" s="609"/>
      <c r="AD48" s="610"/>
      <c r="AE48" s="610"/>
      <c r="AF48" s="611"/>
      <c r="AG48" s="574"/>
      <c r="AH48" s="575"/>
      <c r="AI48" s="104"/>
      <c r="AJ48" s="87"/>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row>
    <row r="49" spans="1:68" s="44" customFormat="1" ht="15" customHeight="1">
      <c r="A49" s="621"/>
      <c r="B49" s="622"/>
      <c r="C49" s="622"/>
      <c r="D49" s="623"/>
      <c r="E49" s="612"/>
      <c r="F49" s="481"/>
      <c r="G49" s="481"/>
      <c r="H49" s="481"/>
      <c r="I49" s="481"/>
      <c r="J49" s="481"/>
      <c r="K49" s="481"/>
      <c r="L49" s="481"/>
      <c r="M49" s="481"/>
      <c r="N49" s="481"/>
      <c r="O49" s="481"/>
      <c r="P49" s="481"/>
      <c r="Q49" s="481"/>
      <c r="R49" s="613"/>
      <c r="S49" s="600"/>
      <c r="T49" s="601"/>
      <c r="U49" s="602"/>
      <c r="V49" s="600"/>
      <c r="W49" s="601"/>
      <c r="X49" s="602"/>
      <c r="Y49" s="443"/>
      <c r="Z49" s="444"/>
      <c r="AA49" s="444"/>
      <c r="AB49" s="445"/>
      <c r="AC49" s="603">
        <f>IF(Y49=0,"",ROUNDDOWN(Y49*V51/S51*IF(AG49=0,1,AG49/100),0))</f>
      </c>
      <c r="AD49" s="604"/>
      <c r="AE49" s="604"/>
      <c r="AF49" s="605"/>
      <c r="AG49" s="570"/>
      <c r="AH49" s="571"/>
      <c r="AI49" s="218"/>
      <c r="AJ49" s="45"/>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row>
    <row r="50" spans="1:68" s="44" customFormat="1" ht="15" customHeight="1">
      <c r="A50" s="621"/>
      <c r="B50" s="622"/>
      <c r="C50" s="622"/>
      <c r="D50" s="623"/>
      <c r="E50" s="614"/>
      <c r="F50" s="483"/>
      <c r="G50" s="483"/>
      <c r="H50" s="483"/>
      <c r="I50" s="483"/>
      <c r="J50" s="483"/>
      <c r="K50" s="483"/>
      <c r="L50" s="483"/>
      <c r="M50" s="483"/>
      <c r="N50" s="483"/>
      <c r="O50" s="483"/>
      <c r="P50" s="483"/>
      <c r="Q50" s="483"/>
      <c r="R50" s="615"/>
      <c r="S50" s="103" t="s">
        <v>32</v>
      </c>
      <c r="T50" s="452"/>
      <c r="U50" s="453"/>
      <c r="V50" s="103" t="s">
        <v>32</v>
      </c>
      <c r="W50" s="452"/>
      <c r="X50" s="453"/>
      <c r="Y50" s="446"/>
      <c r="Z50" s="447"/>
      <c r="AA50" s="447"/>
      <c r="AB50" s="448"/>
      <c r="AC50" s="606"/>
      <c r="AD50" s="607"/>
      <c r="AE50" s="607"/>
      <c r="AF50" s="608"/>
      <c r="AG50" s="572"/>
      <c r="AH50" s="573"/>
      <c r="AI50" s="101"/>
      <c r="AJ50" s="45"/>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row>
    <row r="51" spans="1:68" s="44" customFormat="1" ht="15" customHeight="1">
      <c r="A51" s="621"/>
      <c r="B51" s="622"/>
      <c r="C51" s="622"/>
      <c r="D51" s="623"/>
      <c r="E51" s="134"/>
      <c r="F51" s="132"/>
      <c r="G51" s="133" t="s">
        <v>167</v>
      </c>
      <c r="H51" s="133" t="s">
        <v>172</v>
      </c>
      <c r="I51" s="599" t="s">
        <v>166</v>
      </c>
      <c r="J51" s="599"/>
      <c r="K51" s="133" t="s">
        <v>83</v>
      </c>
      <c r="L51" s="133" t="s">
        <v>172</v>
      </c>
      <c r="M51" s="599" t="s">
        <v>194</v>
      </c>
      <c r="N51" s="599"/>
      <c r="O51" s="599"/>
      <c r="P51" s="599"/>
      <c r="Q51" s="599"/>
      <c r="R51" s="135" t="s">
        <v>165</v>
      </c>
      <c r="S51" s="576">
        <f>IF(T50=0,"",T50-S49+1)</f>
      </c>
      <c r="T51" s="577"/>
      <c r="U51" s="578"/>
      <c r="V51" s="576">
        <f>IF(W50=0,"",W50-V49+1)</f>
      </c>
      <c r="W51" s="577"/>
      <c r="X51" s="578"/>
      <c r="Y51" s="449"/>
      <c r="Z51" s="450"/>
      <c r="AA51" s="450"/>
      <c r="AB51" s="451"/>
      <c r="AC51" s="609"/>
      <c r="AD51" s="610"/>
      <c r="AE51" s="610"/>
      <c r="AF51" s="611"/>
      <c r="AG51" s="574"/>
      <c r="AH51" s="575"/>
      <c r="AI51" s="221"/>
      <c r="AJ51" s="222"/>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row>
    <row r="52" spans="1:68" s="44" customFormat="1" ht="15" customHeight="1">
      <c r="A52" s="621"/>
      <c r="B52" s="622"/>
      <c r="C52" s="622"/>
      <c r="D52" s="623"/>
      <c r="E52" s="612"/>
      <c r="F52" s="481"/>
      <c r="G52" s="481"/>
      <c r="H52" s="481"/>
      <c r="I52" s="481"/>
      <c r="J52" s="481"/>
      <c r="K52" s="481"/>
      <c r="L52" s="481"/>
      <c r="M52" s="481"/>
      <c r="N52" s="481"/>
      <c r="O52" s="481"/>
      <c r="P52" s="481"/>
      <c r="Q52" s="481"/>
      <c r="R52" s="613"/>
      <c r="S52" s="600"/>
      <c r="T52" s="601"/>
      <c r="U52" s="602"/>
      <c r="V52" s="600"/>
      <c r="W52" s="601"/>
      <c r="X52" s="602"/>
      <c r="Y52" s="443"/>
      <c r="Z52" s="444"/>
      <c r="AA52" s="444"/>
      <c r="AB52" s="445"/>
      <c r="AC52" s="603">
        <f>IF(Y52=0,"",ROUNDDOWN(Y52*V54/S54*IF(AG52=0,1,AG52/100),0))</f>
      </c>
      <c r="AD52" s="604"/>
      <c r="AE52" s="604"/>
      <c r="AF52" s="605"/>
      <c r="AG52" s="570"/>
      <c r="AH52" s="571"/>
      <c r="AI52" s="225"/>
      <c r="AJ52" s="222"/>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row>
    <row r="53" spans="1:68" s="44" customFormat="1" ht="15" customHeight="1">
      <c r="A53" s="621"/>
      <c r="B53" s="622"/>
      <c r="C53" s="622"/>
      <c r="D53" s="623"/>
      <c r="E53" s="614"/>
      <c r="F53" s="483"/>
      <c r="G53" s="483"/>
      <c r="H53" s="483"/>
      <c r="I53" s="483"/>
      <c r="J53" s="483"/>
      <c r="K53" s="483"/>
      <c r="L53" s="483"/>
      <c r="M53" s="483"/>
      <c r="N53" s="483"/>
      <c r="O53" s="483"/>
      <c r="P53" s="483"/>
      <c r="Q53" s="483"/>
      <c r="R53" s="615"/>
      <c r="S53" s="103" t="s">
        <v>32</v>
      </c>
      <c r="T53" s="452"/>
      <c r="U53" s="453"/>
      <c r="V53" s="103" t="s">
        <v>32</v>
      </c>
      <c r="W53" s="452"/>
      <c r="X53" s="453"/>
      <c r="Y53" s="446"/>
      <c r="Z53" s="447"/>
      <c r="AA53" s="447"/>
      <c r="AB53" s="448"/>
      <c r="AC53" s="606"/>
      <c r="AD53" s="607"/>
      <c r="AE53" s="607"/>
      <c r="AF53" s="608"/>
      <c r="AG53" s="572"/>
      <c r="AH53" s="573"/>
      <c r="AI53" s="101"/>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102"/>
    </row>
    <row r="54" spans="1:68" s="44" customFormat="1" ht="15" customHeight="1">
      <c r="A54" s="621"/>
      <c r="B54" s="622"/>
      <c r="C54" s="622"/>
      <c r="D54" s="623"/>
      <c r="E54" s="134"/>
      <c r="F54" s="132"/>
      <c r="G54" s="133" t="s">
        <v>167</v>
      </c>
      <c r="H54" s="133" t="s">
        <v>172</v>
      </c>
      <c r="I54" s="599" t="s">
        <v>166</v>
      </c>
      <c r="J54" s="599"/>
      <c r="K54" s="133" t="s">
        <v>83</v>
      </c>
      <c r="L54" s="133" t="s">
        <v>172</v>
      </c>
      <c r="M54" s="599" t="s">
        <v>194</v>
      </c>
      <c r="N54" s="599"/>
      <c r="O54" s="599"/>
      <c r="P54" s="599"/>
      <c r="Q54" s="599"/>
      <c r="R54" s="135" t="s">
        <v>165</v>
      </c>
      <c r="S54" s="576">
        <f>IF(T53=0,"",T53-S52+1)</f>
      </c>
      <c r="T54" s="577"/>
      <c r="U54" s="578"/>
      <c r="V54" s="576">
        <f>IF(W53=0,"",W53-V52+1)</f>
      </c>
      <c r="W54" s="577"/>
      <c r="X54" s="578"/>
      <c r="Y54" s="449"/>
      <c r="Z54" s="450"/>
      <c r="AA54" s="450"/>
      <c r="AB54" s="451"/>
      <c r="AC54" s="609"/>
      <c r="AD54" s="610"/>
      <c r="AE54" s="610"/>
      <c r="AF54" s="611"/>
      <c r="AG54" s="574"/>
      <c r="AH54" s="575"/>
      <c r="AI54" s="101"/>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102"/>
    </row>
    <row r="55" spans="1:68" s="44" customFormat="1" ht="15" customHeight="1">
      <c r="A55" s="621"/>
      <c r="B55" s="622"/>
      <c r="C55" s="622"/>
      <c r="D55" s="623"/>
      <c r="E55" s="612"/>
      <c r="F55" s="481"/>
      <c r="G55" s="481"/>
      <c r="H55" s="481"/>
      <c r="I55" s="481"/>
      <c r="J55" s="481"/>
      <c r="K55" s="481"/>
      <c r="L55" s="481"/>
      <c r="M55" s="481"/>
      <c r="N55" s="481"/>
      <c r="O55" s="481"/>
      <c r="P55" s="481"/>
      <c r="Q55" s="481"/>
      <c r="R55" s="613"/>
      <c r="S55" s="600"/>
      <c r="T55" s="601"/>
      <c r="U55" s="602"/>
      <c r="V55" s="600"/>
      <c r="W55" s="601"/>
      <c r="X55" s="602"/>
      <c r="Y55" s="443"/>
      <c r="Z55" s="444"/>
      <c r="AA55" s="444"/>
      <c r="AB55" s="445"/>
      <c r="AC55" s="603">
        <f>IF(Y55=0,"",ROUNDDOWN(Y55*V57/S57*IF(AG55=0,1,AG55/100),0))</f>
      </c>
      <c r="AD55" s="604"/>
      <c r="AE55" s="604"/>
      <c r="AF55" s="605"/>
      <c r="AG55" s="570"/>
      <c r="AH55" s="571"/>
      <c r="AI55" s="101"/>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102"/>
    </row>
    <row r="56" spans="1:68" s="44" customFormat="1" ht="15" customHeight="1">
      <c r="A56" s="621"/>
      <c r="B56" s="622"/>
      <c r="C56" s="622"/>
      <c r="D56" s="623"/>
      <c r="E56" s="614"/>
      <c r="F56" s="483"/>
      <c r="G56" s="483"/>
      <c r="H56" s="483"/>
      <c r="I56" s="483"/>
      <c r="J56" s="483"/>
      <c r="K56" s="483"/>
      <c r="L56" s="483"/>
      <c r="M56" s="483"/>
      <c r="N56" s="483"/>
      <c r="O56" s="483"/>
      <c r="P56" s="483"/>
      <c r="Q56" s="483"/>
      <c r="R56" s="615"/>
      <c r="S56" s="103" t="s">
        <v>32</v>
      </c>
      <c r="T56" s="452"/>
      <c r="U56" s="453"/>
      <c r="V56" s="103" t="s">
        <v>32</v>
      </c>
      <c r="W56" s="452"/>
      <c r="X56" s="453"/>
      <c r="Y56" s="446"/>
      <c r="Z56" s="447"/>
      <c r="AA56" s="447"/>
      <c r="AB56" s="448"/>
      <c r="AC56" s="606"/>
      <c r="AD56" s="607"/>
      <c r="AE56" s="607"/>
      <c r="AF56" s="608"/>
      <c r="AG56" s="572"/>
      <c r="AH56" s="573"/>
      <c r="AI56" s="104"/>
      <c r="AJ56" s="105"/>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7"/>
    </row>
    <row r="57" spans="1:68" s="44" customFormat="1" ht="15" customHeight="1">
      <c r="A57" s="621"/>
      <c r="B57" s="622"/>
      <c r="C57" s="622"/>
      <c r="D57" s="623"/>
      <c r="E57" s="134"/>
      <c r="F57" s="132"/>
      <c r="G57" s="133" t="s">
        <v>167</v>
      </c>
      <c r="H57" s="133" t="s">
        <v>172</v>
      </c>
      <c r="I57" s="599" t="s">
        <v>166</v>
      </c>
      <c r="J57" s="599"/>
      <c r="K57" s="133" t="s">
        <v>83</v>
      </c>
      <c r="L57" s="133" t="s">
        <v>172</v>
      </c>
      <c r="M57" s="599" t="s">
        <v>194</v>
      </c>
      <c r="N57" s="599"/>
      <c r="O57" s="599"/>
      <c r="P57" s="599"/>
      <c r="Q57" s="599"/>
      <c r="R57" s="135" t="s">
        <v>165</v>
      </c>
      <c r="S57" s="576">
        <f>IF(T56=0,"",T56-S55+1)</f>
      </c>
      <c r="T57" s="577"/>
      <c r="U57" s="578"/>
      <c r="V57" s="576">
        <f>IF(W56=0,"",W56-V55+1)</f>
      </c>
      <c r="W57" s="577"/>
      <c r="X57" s="578"/>
      <c r="Y57" s="449"/>
      <c r="Z57" s="450"/>
      <c r="AA57" s="450"/>
      <c r="AB57" s="451"/>
      <c r="AC57" s="609"/>
      <c r="AD57" s="610"/>
      <c r="AE57" s="610"/>
      <c r="AF57" s="611"/>
      <c r="AG57" s="574"/>
      <c r="AH57" s="575"/>
      <c r="AI57" s="86"/>
      <c r="AJ57" s="105"/>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7"/>
    </row>
    <row r="58" spans="1:68" s="44" customFormat="1" ht="15" customHeight="1">
      <c r="A58" s="621"/>
      <c r="B58" s="622"/>
      <c r="C58" s="622"/>
      <c r="D58" s="622"/>
      <c r="E58" s="633" t="s">
        <v>131</v>
      </c>
      <c r="F58" s="634"/>
      <c r="G58" s="634"/>
      <c r="H58" s="634"/>
      <c r="I58" s="635"/>
      <c r="J58" s="658"/>
      <c r="K58" s="659"/>
      <c r="L58" s="659"/>
      <c r="M58" s="659"/>
      <c r="N58" s="653" t="s">
        <v>50</v>
      </c>
      <c r="O58" s="653"/>
      <c r="P58" s="654" t="s">
        <v>143</v>
      </c>
      <c r="Q58" s="655"/>
      <c r="R58" s="655"/>
      <c r="S58" s="655"/>
      <c r="T58" s="655"/>
      <c r="U58" s="655"/>
      <c r="V58" s="655"/>
      <c r="W58" s="655"/>
      <c r="X58" s="655"/>
      <c r="Y58" s="655"/>
      <c r="Z58" s="655"/>
      <c r="AA58" s="655"/>
      <c r="AB58" s="655"/>
      <c r="AC58" s="647">
        <f>IF(SUM(AC31:AF57)=0,"",SUM(AC31:AF57))</f>
      </c>
      <c r="AD58" s="647"/>
      <c r="AE58" s="647"/>
      <c r="AF58" s="647"/>
      <c r="AG58" s="649"/>
      <c r="AH58" s="650"/>
      <c r="AI58" s="101"/>
      <c r="AJ58" s="45"/>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s="44" customFormat="1" ht="15" customHeight="1">
      <c r="A59" s="621"/>
      <c r="B59" s="622"/>
      <c r="C59" s="622"/>
      <c r="D59" s="622"/>
      <c r="E59" s="636"/>
      <c r="F59" s="637"/>
      <c r="G59" s="637"/>
      <c r="H59" s="637"/>
      <c r="I59" s="638"/>
      <c r="J59" s="660"/>
      <c r="K59" s="661"/>
      <c r="L59" s="661"/>
      <c r="M59" s="661"/>
      <c r="N59" s="599"/>
      <c r="O59" s="599"/>
      <c r="P59" s="656"/>
      <c r="Q59" s="657"/>
      <c r="R59" s="657"/>
      <c r="S59" s="657"/>
      <c r="T59" s="657"/>
      <c r="U59" s="657"/>
      <c r="V59" s="657"/>
      <c r="W59" s="657"/>
      <c r="X59" s="657"/>
      <c r="Y59" s="657"/>
      <c r="Z59" s="657"/>
      <c r="AA59" s="657"/>
      <c r="AB59" s="657"/>
      <c r="AC59" s="648"/>
      <c r="AD59" s="648"/>
      <c r="AE59" s="648"/>
      <c r="AF59" s="648"/>
      <c r="AG59" s="651"/>
      <c r="AH59" s="652"/>
      <c r="AI59" s="101"/>
      <c r="AJ59" s="45"/>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7"/>
    </row>
    <row r="60" spans="1:68" s="44" customFormat="1" ht="15" customHeight="1">
      <c r="A60" s="621"/>
      <c r="B60" s="622"/>
      <c r="C60" s="622"/>
      <c r="D60" s="623"/>
      <c r="E60" s="645" t="s">
        <v>134</v>
      </c>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39" t="str">
        <f>IF(AND(AC58="",J58&gt;=1),0,IF(J58="","0",IF(J58=0,"0",ROUNDDOWN(AC58/J58,0))))</f>
        <v>0</v>
      </c>
      <c r="AD60" s="640"/>
      <c r="AE60" s="640"/>
      <c r="AF60" s="640"/>
      <c r="AG60" s="640"/>
      <c r="AH60" s="641"/>
      <c r="AI60" s="101"/>
      <c r="AJ60" s="45"/>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7"/>
    </row>
    <row r="61" spans="1:68" s="44" customFormat="1" ht="15" customHeight="1" thickBot="1">
      <c r="A61" s="624"/>
      <c r="B61" s="625"/>
      <c r="C61" s="625"/>
      <c r="D61" s="62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2"/>
      <c r="AD61" s="643"/>
      <c r="AE61" s="643"/>
      <c r="AF61" s="643"/>
      <c r="AG61" s="643"/>
      <c r="AH61" s="644"/>
      <c r="AI61" s="101"/>
      <c r="AJ61" s="45"/>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7"/>
    </row>
    <row r="62" spans="1:68" s="44" customFormat="1" ht="8.25" customHeight="1">
      <c r="A62" s="617"/>
      <c r="B62" s="617"/>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202"/>
      <c r="AJ62" s="202"/>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row>
    <row r="63" spans="1:68" s="44" customFormat="1" ht="18"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88"/>
      <c r="AJ63" s="88"/>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row>
  </sheetData>
  <sheetProtection sheet="1" selectLockedCells="1"/>
  <mergeCells count="202">
    <mergeCell ref="AG18:AH18"/>
    <mergeCell ref="AG14:AH14"/>
    <mergeCell ref="AD15:AF15"/>
    <mergeCell ref="AG15:AH15"/>
    <mergeCell ref="AG19:AH19"/>
    <mergeCell ref="AG20:AH20"/>
    <mergeCell ref="AD16:AF16"/>
    <mergeCell ref="AG16:AH16"/>
    <mergeCell ref="AD17:AF17"/>
    <mergeCell ref="AG17:AH17"/>
    <mergeCell ref="AD18:AF18"/>
    <mergeCell ref="E46:R47"/>
    <mergeCell ref="S49:U49"/>
    <mergeCell ref="V49:X49"/>
    <mergeCell ref="M54:Q54"/>
    <mergeCell ref="S54:U54"/>
    <mergeCell ref="V54:X54"/>
    <mergeCell ref="S52:U52"/>
    <mergeCell ref="I51:J51"/>
    <mergeCell ref="I54:J54"/>
    <mergeCell ref="N58:O59"/>
    <mergeCell ref="I39:J39"/>
    <mergeCell ref="M39:Q39"/>
    <mergeCell ref="I42:J42"/>
    <mergeCell ref="M42:Q42"/>
    <mergeCell ref="E52:R53"/>
    <mergeCell ref="P58:AB59"/>
    <mergeCell ref="S55:U55"/>
    <mergeCell ref="I57:J57"/>
    <mergeCell ref="J58:M59"/>
    <mergeCell ref="V57:X57"/>
    <mergeCell ref="W56:X56"/>
    <mergeCell ref="S57:U57"/>
    <mergeCell ref="AC52:AF54"/>
    <mergeCell ref="V52:X52"/>
    <mergeCell ref="Y52:AB54"/>
    <mergeCell ref="T56:U56"/>
    <mergeCell ref="AC60:AH61"/>
    <mergeCell ref="E55:R56"/>
    <mergeCell ref="Y55:AB57"/>
    <mergeCell ref="AG55:AH57"/>
    <mergeCell ref="AC55:AF57"/>
    <mergeCell ref="E60:AB61"/>
    <mergeCell ref="V55:X55"/>
    <mergeCell ref="M57:Q57"/>
    <mergeCell ref="AC58:AF59"/>
    <mergeCell ref="AG58:AH59"/>
    <mergeCell ref="A62:AH62"/>
    <mergeCell ref="A29:D61"/>
    <mergeCell ref="E29:R30"/>
    <mergeCell ref="S29:X29"/>
    <mergeCell ref="E58:I59"/>
    <mergeCell ref="I48:J48"/>
    <mergeCell ref="M48:Q48"/>
    <mergeCell ref="AG52:AH54"/>
    <mergeCell ref="T53:U53"/>
    <mergeCell ref="W53:X53"/>
    <mergeCell ref="Y49:AB51"/>
    <mergeCell ref="M51:Q51"/>
    <mergeCell ref="S48:U48"/>
    <mergeCell ref="V48:X48"/>
    <mergeCell ref="T50:U50"/>
    <mergeCell ref="W50:X50"/>
    <mergeCell ref="S51:U51"/>
    <mergeCell ref="E49:R50"/>
    <mergeCell ref="AG46:AH48"/>
    <mergeCell ref="T47:U47"/>
    <mergeCell ref="W47:X47"/>
    <mergeCell ref="AC49:AF51"/>
    <mergeCell ref="Y46:AB48"/>
    <mergeCell ref="AC46:AF48"/>
    <mergeCell ref="S46:U46"/>
    <mergeCell ref="V46:X46"/>
    <mergeCell ref="V51:X51"/>
    <mergeCell ref="AG49:AH51"/>
    <mergeCell ref="AG43:AH45"/>
    <mergeCell ref="T44:U44"/>
    <mergeCell ref="W44:X44"/>
    <mergeCell ref="S45:U45"/>
    <mergeCell ref="V45:X45"/>
    <mergeCell ref="T38:U38"/>
    <mergeCell ref="W38:X38"/>
    <mergeCell ref="AG40:AH42"/>
    <mergeCell ref="V43:X43"/>
    <mergeCell ref="Y43:AB45"/>
    <mergeCell ref="E40:R41"/>
    <mergeCell ref="S40:U40"/>
    <mergeCell ref="AC43:AF45"/>
    <mergeCell ref="I45:J45"/>
    <mergeCell ref="V39:X39"/>
    <mergeCell ref="AC40:AF42"/>
    <mergeCell ref="M45:Q45"/>
    <mergeCell ref="E43:R44"/>
    <mergeCell ref="S43:U43"/>
    <mergeCell ref="T41:U41"/>
    <mergeCell ref="W41:X41"/>
    <mergeCell ref="AC37:AF39"/>
    <mergeCell ref="AG37:AH39"/>
    <mergeCell ref="S42:U42"/>
    <mergeCell ref="S39:U39"/>
    <mergeCell ref="V42:X42"/>
    <mergeCell ref="V40:X40"/>
    <mergeCell ref="Y40:AB42"/>
    <mergeCell ref="Y37:AB39"/>
    <mergeCell ref="S37:U37"/>
    <mergeCell ref="V37:X37"/>
    <mergeCell ref="S30:U30"/>
    <mergeCell ref="V30:X30"/>
    <mergeCell ref="I36:J36"/>
    <mergeCell ref="E37:R38"/>
    <mergeCell ref="M36:Q36"/>
    <mergeCell ref="E31:R32"/>
    <mergeCell ref="S31:U31"/>
    <mergeCell ref="V31:X31"/>
    <mergeCell ref="M33:Q33"/>
    <mergeCell ref="T32:U32"/>
    <mergeCell ref="I33:J33"/>
    <mergeCell ref="S33:U33"/>
    <mergeCell ref="V33:X33"/>
    <mergeCell ref="V34:X34"/>
    <mergeCell ref="AC31:AF33"/>
    <mergeCell ref="Y34:AB36"/>
    <mergeCell ref="AC34:AF36"/>
    <mergeCell ref="E34:R35"/>
    <mergeCell ref="S34:U34"/>
    <mergeCell ref="AG29:AH30"/>
    <mergeCell ref="G27:R28"/>
    <mergeCell ref="S27:T27"/>
    <mergeCell ref="U27:V27"/>
    <mergeCell ref="W27:X27"/>
    <mergeCell ref="Y27:Z27"/>
    <mergeCell ref="AC28:AG28"/>
    <mergeCell ref="Y28:Z28"/>
    <mergeCell ref="AA28:AB28"/>
    <mergeCell ref="S28:T28"/>
    <mergeCell ref="AG34:AH36"/>
    <mergeCell ref="T35:U35"/>
    <mergeCell ref="W35:X35"/>
    <mergeCell ref="S36:U36"/>
    <mergeCell ref="V36:X36"/>
    <mergeCell ref="E16:F16"/>
    <mergeCell ref="E27:F28"/>
    <mergeCell ref="AG31:AH33"/>
    <mergeCell ref="Y29:AB30"/>
    <mergeCell ref="AC29:AF30"/>
    <mergeCell ref="E23:H23"/>
    <mergeCell ref="I23:AH23"/>
    <mergeCell ref="E24:H26"/>
    <mergeCell ref="I24:AH26"/>
    <mergeCell ref="A14:D20"/>
    <mergeCell ref="E19:F19"/>
    <mergeCell ref="E20:F20"/>
    <mergeCell ref="AD19:AF19"/>
    <mergeCell ref="AD20:AF20"/>
    <mergeCell ref="AD14:AF14"/>
    <mergeCell ref="E17:F17"/>
    <mergeCell ref="E18:F18"/>
    <mergeCell ref="AI12:BP13"/>
    <mergeCell ref="E14:F14"/>
    <mergeCell ref="AI14:AJ15"/>
    <mergeCell ref="AK14:BP15"/>
    <mergeCell ref="E15:F15"/>
    <mergeCell ref="A12:AC13"/>
    <mergeCell ref="AD13:AF13"/>
    <mergeCell ref="AG13:AH13"/>
    <mergeCell ref="I7:AH7"/>
    <mergeCell ref="E10:H11"/>
    <mergeCell ref="AI1:BP2"/>
    <mergeCell ref="N2:P2"/>
    <mergeCell ref="Q2:AH2"/>
    <mergeCell ref="A3:AH4"/>
    <mergeCell ref="AI3:BP4"/>
    <mergeCell ref="AK10:BP11"/>
    <mergeCell ref="A5:D11"/>
    <mergeCell ref="E5:H6"/>
    <mergeCell ref="I5:AH6"/>
    <mergeCell ref="I10:AH11"/>
    <mergeCell ref="AI10:AJ11"/>
    <mergeCell ref="AI5:AJ6"/>
    <mergeCell ref="E7:H7"/>
    <mergeCell ref="E8:H9"/>
    <mergeCell ref="I8:AH9"/>
    <mergeCell ref="AI42:AJ43"/>
    <mergeCell ref="AK42:BP43"/>
    <mergeCell ref="AK27:BP28"/>
    <mergeCell ref="A27:D28"/>
    <mergeCell ref="W28:X28"/>
    <mergeCell ref="AK5:BP6"/>
    <mergeCell ref="AI7:AJ9"/>
    <mergeCell ref="AK7:BP9"/>
    <mergeCell ref="AI16:AJ17"/>
    <mergeCell ref="AK16:BP17"/>
    <mergeCell ref="U28:V28"/>
    <mergeCell ref="Y31:AB33"/>
    <mergeCell ref="W32:X32"/>
    <mergeCell ref="A21:AH22"/>
    <mergeCell ref="AK24:BP24"/>
    <mergeCell ref="AA27:AB27"/>
    <mergeCell ref="AC27:AH27"/>
    <mergeCell ref="AI27:AJ28"/>
    <mergeCell ref="AI21:BP22"/>
    <mergeCell ref="A23:D26"/>
  </mergeCells>
  <conditionalFormatting sqref="AD14:AF20">
    <cfRule type="expression" priority="1" dxfId="12" stopIfTrue="1">
      <formula>COUNTIF($AD$14:$AF$20,"○")&gt;5</formula>
    </cfRule>
  </conditionalFormatting>
  <dataValidations count="10">
    <dataValidation type="whole" operator="greaterThanOrEqual" allowBlank="1" showInputMessage="1" showErrorMessage="1" sqref="K7">
      <formula1>1</formula1>
    </dataValidation>
    <dataValidation type="whole" allowBlank="1" showInputMessage="1" showErrorMessage="1" sqref="M7">
      <formula1>1</formula1>
      <formula2>12</formula2>
    </dataValidation>
    <dataValidation type="whole" allowBlank="1" showInputMessage="1" showErrorMessage="1" sqref="O7">
      <formula1>1</formula1>
      <formula2>31</formula2>
    </dataValidation>
    <dataValidation type="whole" operator="greaterThanOrEqual" allowBlank="1" showInputMessage="1" showErrorMessage="1" sqref="J58:M59">
      <formula1>0</formula1>
    </dataValidation>
    <dataValidation type="whole" allowBlank="1" showInputMessage="1" showErrorMessage="1" sqref="S27:AB28">
      <formula1>1</formula1>
      <formula2>100</formula2>
    </dataValidation>
    <dataValidation type="list" allowBlank="1" showInputMessage="1" showErrorMessage="1" sqref="H33 H36 H39 L33 L36 L39 H42 L42 H45 L45 H48 L48 H51 L51 H54 L54 H57 L57">
      <formula1>"□,■"</formula1>
    </dataValidation>
    <dataValidation type="list" allowBlank="1" showInputMessage="1" showErrorMessage="1" sqref="AG14:AG16 AG19:AG20">
      <formula1>"無,有"</formula1>
    </dataValidation>
    <dataValidation type="list" allowBlank="1" showInputMessage="1" showErrorMessage="1" sqref="AG17">
      <formula1>"無,ISO14001認証有,M-EMS認証有"</formula1>
    </dataValidation>
    <dataValidation type="list" allowBlank="1" showInputMessage="1" showErrorMessage="1" sqref="AG18">
      <formula1>"無,研修受講実績有,推進員設置有"</formula1>
    </dataValidation>
    <dataValidation type="list" allowBlank="1" showInputMessage="1" showErrorMessage="1" sqref="AD14:AF20">
      <formula1>"○"</formula1>
    </dataValidation>
  </dataValidations>
  <printOptions horizontalCentered="1"/>
  <pageMargins left="0.7874015748031497" right="0.3937007874015748" top="0.5905511811023623" bottom="0.5905511811023623" header="0.31496062992125984" footer="0.31496062992125984"/>
  <pageSetup fitToWidth="2" horizontalDpi="600" verticalDpi="600" orientation="portrait" paperSize="9" scale="65" r:id="rId2"/>
  <colBreaks count="1" manualBreakCount="1">
    <brk id="34" max="73" man="1"/>
  </colBreaks>
  <drawing r:id="rId1"/>
</worksheet>
</file>

<file path=xl/worksheets/sheet5.xml><?xml version="1.0" encoding="utf-8"?>
<worksheet xmlns="http://schemas.openxmlformats.org/spreadsheetml/2006/main" xmlns:r="http://schemas.openxmlformats.org/officeDocument/2006/relationships">
  <dimension ref="A1:AN153"/>
  <sheetViews>
    <sheetView view="pageBreakPreview" zoomScaleNormal="85" zoomScaleSheetLayoutView="100" zoomScalePageLayoutView="0" workbookViewId="0" topLeftCell="A1">
      <selection activeCell="K6" sqref="K6:AH7"/>
    </sheetView>
  </sheetViews>
  <sheetFormatPr defaultColWidth="3.125" defaultRowHeight="18" customHeight="1"/>
  <cols>
    <col min="1" max="50" width="3.875" style="5" customWidth="1"/>
    <col min="51" max="16384" width="3.125" style="5" customWidth="1"/>
  </cols>
  <sheetData>
    <row r="1" spans="1:34" ht="23.25" customHeight="1">
      <c r="A1" s="127" t="s">
        <v>157</v>
      </c>
      <c r="C1" s="39"/>
      <c r="N1" s="121"/>
      <c r="O1" s="121"/>
      <c r="P1" s="121"/>
      <c r="Q1" s="120"/>
      <c r="R1" s="120"/>
      <c r="S1" s="120"/>
      <c r="T1" s="120"/>
      <c r="U1" s="120"/>
      <c r="V1" s="120"/>
      <c r="W1" s="120"/>
      <c r="X1" s="120"/>
      <c r="Y1" s="120"/>
      <c r="Z1" s="120"/>
      <c r="AA1" s="120"/>
      <c r="AB1" s="120"/>
      <c r="AC1" s="120"/>
      <c r="AD1" s="120"/>
      <c r="AE1" s="120"/>
      <c r="AF1" s="120"/>
      <c r="AG1" s="120"/>
      <c r="AH1" s="120"/>
    </row>
    <row r="2" spans="14:34" s="44" customFormat="1" ht="26.25" customHeight="1" thickBot="1">
      <c r="N2" s="516" t="s">
        <v>163</v>
      </c>
      <c r="O2" s="517"/>
      <c r="P2" s="518"/>
      <c r="Q2" s="519"/>
      <c r="R2" s="520"/>
      <c r="S2" s="520"/>
      <c r="T2" s="520"/>
      <c r="U2" s="520"/>
      <c r="V2" s="520"/>
      <c r="W2" s="520"/>
      <c r="X2" s="520"/>
      <c r="Y2" s="520"/>
      <c r="Z2" s="520"/>
      <c r="AA2" s="520"/>
      <c r="AB2" s="520"/>
      <c r="AC2" s="520"/>
      <c r="AD2" s="520"/>
      <c r="AE2" s="520"/>
      <c r="AF2" s="520"/>
      <c r="AG2" s="520"/>
      <c r="AH2" s="521"/>
    </row>
    <row r="3" spans="1:34" s="44" customFormat="1" ht="15" customHeight="1">
      <c r="A3" s="522" t="s">
        <v>158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4"/>
    </row>
    <row r="4" spans="1:34" s="44" customFormat="1" ht="15" customHeight="1">
      <c r="A4" s="525"/>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7"/>
    </row>
    <row r="5" spans="1:34" s="44" customFormat="1" ht="26.25" customHeight="1">
      <c r="A5" s="682" t="s">
        <v>96</v>
      </c>
      <c r="B5" s="683"/>
      <c r="C5" s="675" t="s">
        <v>72</v>
      </c>
      <c r="D5" s="541"/>
      <c r="E5" s="541"/>
      <c r="F5" s="542"/>
      <c r="G5" s="688" t="s">
        <v>169</v>
      </c>
      <c r="H5" s="689"/>
      <c r="I5" s="689"/>
      <c r="J5" s="690"/>
      <c r="K5" s="672"/>
      <c r="L5" s="673"/>
      <c r="M5" s="673"/>
      <c r="N5" s="673"/>
      <c r="O5" s="673"/>
      <c r="P5" s="673"/>
      <c r="Q5" s="673"/>
      <c r="R5" s="673"/>
      <c r="S5" s="673"/>
      <c r="T5" s="673"/>
      <c r="U5" s="673"/>
      <c r="V5" s="673"/>
      <c r="W5" s="673"/>
      <c r="X5" s="673"/>
      <c r="Y5" s="673"/>
      <c r="Z5" s="673"/>
      <c r="AA5" s="673"/>
      <c r="AB5" s="673"/>
      <c r="AC5" s="673"/>
      <c r="AD5" s="673"/>
      <c r="AE5" s="673"/>
      <c r="AF5" s="673"/>
      <c r="AG5" s="673"/>
      <c r="AH5" s="674"/>
    </row>
    <row r="6" spans="1:34" s="44" customFormat="1" ht="26.25" customHeight="1">
      <c r="A6" s="682"/>
      <c r="B6" s="683"/>
      <c r="C6" s="686"/>
      <c r="D6" s="544"/>
      <c r="E6" s="544"/>
      <c r="F6" s="545"/>
      <c r="G6" s="675" t="s">
        <v>170</v>
      </c>
      <c r="H6" s="475"/>
      <c r="I6" s="475"/>
      <c r="J6" s="476"/>
      <c r="K6" s="612"/>
      <c r="L6" s="481"/>
      <c r="M6" s="481"/>
      <c r="N6" s="481"/>
      <c r="O6" s="481"/>
      <c r="P6" s="481"/>
      <c r="Q6" s="481"/>
      <c r="R6" s="481"/>
      <c r="S6" s="481"/>
      <c r="T6" s="481"/>
      <c r="U6" s="481"/>
      <c r="V6" s="481"/>
      <c r="W6" s="481"/>
      <c r="X6" s="481"/>
      <c r="Y6" s="481"/>
      <c r="Z6" s="481"/>
      <c r="AA6" s="481"/>
      <c r="AB6" s="481"/>
      <c r="AC6" s="481"/>
      <c r="AD6" s="481"/>
      <c r="AE6" s="481"/>
      <c r="AF6" s="481"/>
      <c r="AG6" s="481"/>
      <c r="AH6" s="482"/>
    </row>
    <row r="7" spans="1:34" s="44" customFormat="1" ht="26.25" customHeight="1">
      <c r="A7" s="682"/>
      <c r="B7" s="683"/>
      <c r="C7" s="687"/>
      <c r="D7" s="547"/>
      <c r="E7" s="547"/>
      <c r="F7" s="548"/>
      <c r="G7" s="512"/>
      <c r="H7" s="478"/>
      <c r="I7" s="478"/>
      <c r="J7" s="479"/>
      <c r="K7" s="676"/>
      <c r="L7" s="502"/>
      <c r="M7" s="502"/>
      <c r="N7" s="502"/>
      <c r="O7" s="502"/>
      <c r="P7" s="502"/>
      <c r="Q7" s="502"/>
      <c r="R7" s="502"/>
      <c r="S7" s="502"/>
      <c r="T7" s="502"/>
      <c r="U7" s="502"/>
      <c r="V7" s="502"/>
      <c r="W7" s="502"/>
      <c r="X7" s="502"/>
      <c r="Y7" s="502"/>
      <c r="Z7" s="502"/>
      <c r="AA7" s="502"/>
      <c r="AB7" s="502"/>
      <c r="AC7" s="502"/>
      <c r="AD7" s="502"/>
      <c r="AE7" s="502"/>
      <c r="AF7" s="502"/>
      <c r="AG7" s="502"/>
      <c r="AH7" s="503"/>
    </row>
    <row r="8" spans="1:37" s="44" customFormat="1" ht="26.25" customHeight="1">
      <c r="A8" s="682"/>
      <c r="B8" s="683"/>
      <c r="C8" s="675" t="s">
        <v>96</v>
      </c>
      <c r="D8" s="475"/>
      <c r="E8" s="475"/>
      <c r="F8" s="475"/>
      <c r="G8" s="475"/>
      <c r="H8" s="475"/>
      <c r="I8" s="476"/>
      <c r="J8" s="531" t="s">
        <v>20</v>
      </c>
      <c r="K8" s="532"/>
      <c r="L8" s="677"/>
      <c r="M8" s="678"/>
      <c r="N8" s="679"/>
      <c r="O8" s="679"/>
      <c r="P8" s="679"/>
      <c r="Q8" s="679"/>
      <c r="R8" s="679"/>
      <c r="S8" s="679"/>
      <c r="T8" s="679"/>
      <c r="U8" s="679"/>
      <c r="V8" s="680"/>
      <c r="W8" s="531" t="s">
        <v>132</v>
      </c>
      <c r="X8" s="532"/>
      <c r="Y8" s="532"/>
      <c r="Z8" s="532"/>
      <c r="AA8" s="677"/>
      <c r="AB8" s="678" t="s">
        <v>168</v>
      </c>
      <c r="AC8" s="679"/>
      <c r="AD8" s="679"/>
      <c r="AE8" s="679"/>
      <c r="AF8" s="679"/>
      <c r="AG8" s="679"/>
      <c r="AH8" s="681"/>
      <c r="AK8" s="82"/>
    </row>
    <row r="9" spans="1:34" s="44" customFormat="1" ht="26.25" customHeight="1">
      <c r="A9" s="682"/>
      <c r="B9" s="683"/>
      <c r="C9" s="691" t="s">
        <v>239</v>
      </c>
      <c r="D9" s="692"/>
      <c r="E9" s="692"/>
      <c r="F9" s="692"/>
      <c r="G9" s="692"/>
      <c r="H9" s="692"/>
      <c r="I9" s="693"/>
      <c r="J9" s="691" t="s">
        <v>171</v>
      </c>
      <c r="K9" s="653"/>
      <c r="L9" s="653"/>
      <c r="M9" s="653"/>
      <c r="N9" s="653"/>
      <c r="O9" s="653"/>
      <c r="P9" s="653"/>
      <c r="Q9" s="696" t="s">
        <v>173</v>
      </c>
      <c r="R9" s="697"/>
      <c r="S9" s="698"/>
      <c r="T9" s="698"/>
      <c r="U9" s="698"/>
      <c r="V9" s="146" t="s">
        <v>172</v>
      </c>
      <c r="W9" s="699" t="s">
        <v>113</v>
      </c>
      <c r="X9" s="697"/>
      <c r="Y9" s="698"/>
      <c r="Z9" s="698"/>
      <c r="AA9" s="698"/>
      <c r="AB9" s="146" t="s">
        <v>172</v>
      </c>
      <c r="AC9" s="699" t="s">
        <v>112</v>
      </c>
      <c r="AD9" s="697"/>
      <c r="AE9" s="698"/>
      <c r="AF9" s="698"/>
      <c r="AG9" s="698"/>
      <c r="AH9" s="145" t="s">
        <v>172</v>
      </c>
    </row>
    <row r="10" spans="1:34" s="44" customFormat="1" ht="26.25" customHeight="1">
      <c r="A10" s="682"/>
      <c r="B10" s="683"/>
      <c r="C10" s="558"/>
      <c r="D10" s="559"/>
      <c r="E10" s="559"/>
      <c r="F10" s="559"/>
      <c r="G10" s="559"/>
      <c r="H10" s="559"/>
      <c r="I10" s="694"/>
      <c r="J10" s="678" t="s">
        <v>54</v>
      </c>
      <c r="K10" s="679"/>
      <c r="L10" s="679"/>
      <c r="M10" s="679"/>
      <c r="N10" s="679"/>
      <c r="O10" s="679"/>
      <c r="P10" s="680"/>
      <c r="Q10" s="599"/>
      <c r="R10" s="599"/>
      <c r="S10" s="599"/>
      <c r="T10" s="599"/>
      <c r="U10" s="599"/>
      <c r="V10" s="599"/>
      <c r="W10" s="599"/>
      <c r="X10" s="599"/>
      <c r="Y10" s="599"/>
      <c r="Z10" s="599"/>
      <c r="AA10" s="599"/>
      <c r="AB10" s="599"/>
      <c r="AC10" s="599"/>
      <c r="AD10" s="599"/>
      <c r="AE10" s="599"/>
      <c r="AF10" s="599"/>
      <c r="AG10" s="599"/>
      <c r="AH10" s="695"/>
    </row>
    <row r="11" spans="1:34" s="44" customFormat="1" ht="26.25" customHeight="1">
      <c r="A11" s="682"/>
      <c r="B11" s="683"/>
      <c r="C11" s="700" t="s">
        <v>124</v>
      </c>
      <c r="D11" s="701"/>
      <c r="E11" s="706" t="s">
        <v>120</v>
      </c>
      <c r="F11" s="599"/>
      <c r="G11" s="599"/>
      <c r="H11" s="599"/>
      <c r="I11" s="599"/>
      <c r="J11" s="599"/>
      <c r="K11" s="599"/>
      <c r="L11" s="599"/>
      <c r="M11" s="599"/>
      <c r="N11" s="558" t="s">
        <v>55</v>
      </c>
      <c r="O11" s="559"/>
      <c r="P11" s="559"/>
      <c r="Q11" s="559"/>
      <c r="R11" s="559"/>
      <c r="S11" s="559"/>
      <c r="T11" s="559"/>
      <c r="U11" s="559"/>
      <c r="V11" s="559"/>
      <c r="W11" s="559"/>
      <c r="X11" s="694"/>
      <c r="Y11" s="558" t="s">
        <v>56</v>
      </c>
      <c r="Z11" s="559"/>
      <c r="AA11" s="559"/>
      <c r="AB11" s="559"/>
      <c r="AC11" s="694"/>
      <c r="AD11" s="558"/>
      <c r="AE11" s="559"/>
      <c r="AF11" s="559"/>
      <c r="AG11" s="707" t="s">
        <v>57</v>
      </c>
      <c r="AH11" s="708"/>
    </row>
    <row r="12" spans="1:34" s="44" customFormat="1" ht="26.25" customHeight="1">
      <c r="A12" s="682"/>
      <c r="B12" s="683"/>
      <c r="C12" s="702"/>
      <c r="D12" s="703"/>
      <c r="E12" s="709"/>
      <c r="F12" s="710"/>
      <c r="G12" s="710"/>
      <c r="H12" s="710"/>
      <c r="I12" s="710"/>
      <c r="J12" s="710"/>
      <c r="K12" s="710"/>
      <c r="L12" s="710"/>
      <c r="M12" s="710"/>
      <c r="N12" s="668" t="s">
        <v>58</v>
      </c>
      <c r="O12" s="668"/>
      <c r="P12" s="668"/>
      <c r="Q12" s="668"/>
      <c r="R12" s="668"/>
      <c r="S12" s="711" t="s">
        <v>59</v>
      </c>
      <c r="T12" s="712"/>
      <c r="U12" s="664" t="s">
        <v>60</v>
      </c>
      <c r="V12" s="664"/>
      <c r="W12" s="664"/>
      <c r="X12" s="664"/>
      <c r="Y12" s="713" t="s">
        <v>61</v>
      </c>
      <c r="Z12" s="664"/>
      <c r="AA12" s="664"/>
      <c r="AB12" s="664"/>
      <c r="AC12" s="664"/>
      <c r="AD12" s="664"/>
      <c r="AE12" s="664"/>
      <c r="AF12" s="664"/>
      <c r="AG12" s="664"/>
      <c r="AH12" s="714"/>
    </row>
    <row r="13" spans="1:34" s="44" customFormat="1" ht="26.25" customHeight="1">
      <c r="A13" s="682"/>
      <c r="B13" s="683"/>
      <c r="C13" s="702"/>
      <c r="D13" s="703"/>
      <c r="E13" s="664" t="s">
        <v>249</v>
      </c>
      <c r="F13" s="664"/>
      <c r="G13" s="664"/>
      <c r="H13" s="664"/>
      <c r="I13" s="664"/>
      <c r="J13" s="664"/>
      <c r="K13" s="664"/>
      <c r="L13" s="664"/>
      <c r="M13" s="664"/>
      <c r="N13" s="665"/>
      <c r="O13" s="665"/>
      <c r="P13" s="666"/>
      <c r="Q13" s="667" t="s">
        <v>62</v>
      </c>
      <c r="R13" s="668"/>
      <c r="S13" s="669">
        <v>1</v>
      </c>
      <c r="T13" s="670"/>
      <c r="U13" s="671">
        <f aca="true" t="shared" si="0" ref="U13:U18">IF(N13="","",ROUNDDOWN(N13*S13,3))</f>
      </c>
      <c r="V13" s="671"/>
      <c r="W13" s="664" t="s">
        <v>62</v>
      </c>
      <c r="X13" s="664"/>
      <c r="Y13" s="738">
        <f>IF(SUM(U13:V18)=0,"",SUM(U13:V18))</f>
      </c>
      <c r="Z13" s="739"/>
      <c r="AA13" s="739"/>
      <c r="AB13" s="739"/>
      <c r="AC13" s="739"/>
      <c r="AD13" s="692" t="s">
        <v>63</v>
      </c>
      <c r="AE13" s="692"/>
      <c r="AF13" s="692"/>
      <c r="AG13" s="692"/>
      <c r="AH13" s="734"/>
    </row>
    <row r="14" spans="1:34" s="44" customFormat="1" ht="26.25" customHeight="1">
      <c r="A14" s="682"/>
      <c r="B14" s="683"/>
      <c r="C14" s="702"/>
      <c r="D14" s="703"/>
      <c r="E14" s="664" t="s">
        <v>244</v>
      </c>
      <c r="F14" s="664"/>
      <c r="G14" s="664"/>
      <c r="H14" s="664"/>
      <c r="I14" s="664"/>
      <c r="J14" s="664"/>
      <c r="K14" s="664"/>
      <c r="L14" s="664"/>
      <c r="M14" s="664"/>
      <c r="N14" s="665"/>
      <c r="O14" s="665"/>
      <c r="P14" s="666"/>
      <c r="Q14" s="667" t="s">
        <v>62</v>
      </c>
      <c r="R14" s="668"/>
      <c r="S14" s="669">
        <v>1</v>
      </c>
      <c r="T14" s="670"/>
      <c r="U14" s="671">
        <f t="shared" si="0"/>
      </c>
      <c r="V14" s="671"/>
      <c r="W14" s="664" t="s">
        <v>62</v>
      </c>
      <c r="X14" s="664"/>
      <c r="Y14" s="740"/>
      <c r="Z14" s="741"/>
      <c r="AA14" s="741"/>
      <c r="AB14" s="741"/>
      <c r="AC14" s="741"/>
      <c r="AD14" s="557"/>
      <c r="AE14" s="557"/>
      <c r="AF14" s="557"/>
      <c r="AG14" s="557"/>
      <c r="AH14" s="735"/>
    </row>
    <row r="15" spans="1:34" s="44" customFormat="1" ht="26.25" customHeight="1">
      <c r="A15" s="682"/>
      <c r="B15" s="683"/>
      <c r="C15" s="702"/>
      <c r="D15" s="703"/>
      <c r="E15" s="664" t="s">
        <v>245</v>
      </c>
      <c r="F15" s="664"/>
      <c r="G15" s="664"/>
      <c r="H15" s="664"/>
      <c r="I15" s="664"/>
      <c r="J15" s="664"/>
      <c r="K15" s="664"/>
      <c r="L15" s="664"/>
      <c r="M15" s="664"/>
      <c r="N15" s="665"/>
      <c r="O15" s="665"/>
      <c r="P15" s="666"/>
      <c r="Q15" s="667" t="s">
        <v>62</v>
      </c>
      <c r="R15" s="668"/>
      <c r="S15" s="669">
        <v>1</v>
      </c>
      <c r="T15" s="670"/>
      <c r="U15" s="671">
        <f t="shared" si="0"/>
      </c>
      <c r="V15" s="671"/>
      <c r="W15" s="664" t="s">
        <v>62</v>
      </c>
      <c r="X15" s="664"/>
      <c r="Y15" s="740"/>
      <c r="Z15" s="741"/>
      <c r="AA15" s="741"/>
      <c r="AB15" s="741"/>
      <c r="AC15" s="741"/>
      <c r="AD15" s="557"/>
      <c r="AE15" s="557"/>
      <c r="AF15" s="557"/>
      <c r="AG15" s="557"/>
      <c r="AH15" s="735"/>
    </row>
    <row r="16" spans="1:34" s="44" customFormat="1" ht="26.25" customHeight="1">
      <c r="A16" s="682"/>
      <c r="B16" s="683"/>
      <c r="C16" s="702"/>
      <c r="D16" s="703"/>
      <c r="E16" s="664" t="s">
        <v>246</v>
      </c>
      <c r="F16" s="664"/>
      <c r="G16" s="664"/>
      <c r="H16" s="664"/>
      <c r="I16" s="664"/>
      <c r="J16" s="664"/>
      <c r="K16" s="664"/>
      <c r="L16" s="664"/>
      <c r="M16" s="664"/>
      <c r="N16" s="665"/>
      <c r="O16" s="665"/>
      <c r="P16" s="666"/>
      <c r="Q16" s="667" t="s">
        <v>62</v>
      </c>
      <c r="R16" s="668"/>
      <c r="S16" s="669">
        <v>1</v>
      </c>
      <c r="T16" s="670"/>
      <c r="U16" s="671">
        <f t="shared" si="0"/>
      </c>
      <c r="V16" s="671"/>
      <c r="W16" s="664" t="s">
        <v>62</v>
      </c>
      <c r="X16" s="664"/>
      <c r="Y16" s="740"/>
      <c r="Z16" s="741"/>
      <c r="AA16" s="741"/>
      <c r="AB16" s="741"/>
      <c r="AC16" s="741"/>
      <c r="AD16" s="557"/>
      <c r="AE16" s="557"/>
      <c r="AF16" s="557"/>
      <c r="AG16" s="557"/>
      <c r="AH16" s="735"/>
    </row>
    <row r="17" spans="1:34" s="44" customFormat="1" ht="26.25" customHeight="1">
      <c r="A17" s="682"/>
      <c r="B17" s="683"/>
      <c r="C17" s="702"/>
      <c r="D17" s="703"/>
      <c r="E17" s="713" t="s">
        <v>247</v>
      </c>
      <c r="F17" s="664"/>
      <c r="G17" s="664"/>
      <c r="H17" s="664"/>
      <c r="I17" s="664"/>
      <c r="J17" s="664"/>
      <c r="K17" s="664"/>
      <c r="L17" s="664"/>
      <c r="M17" s="667"/>
      <c r="N17" s="665"/>
      <c r="O17" s="665"/>
      <c r="P17" s="666"/>
      <c r="Q17" s="667" t="s">
        <v>62</v>
      </c>
      <c r="R17" s="668"/>
      <c r="S17" s="721">
        <v>0.5</v>
      </c>
      <c r="T17" s="722"/>
      <c r="U17" s="671">
        <f t="shared" si="0"/>
      </c>
      <c r="V17" s="671"/>
      <c r="W17" s="664" t="s">
        <v>62</v>
      </c>
      <c r="X17" s="667"/>
      <c r="Y17" s="740"/>
      <c r="Z17" s="741"/>
      <c r="AA17" s="741"/>
      <c r="AB17" s="741"/>
      <c r="AC17" s="741"/>
      <c r="AD17" s="557"/>
      <c r="AE17" s="557"/>
      <c r="AF17" s="557"/>
      <c r="AG17" s="557"/>
      <c r="AH17" s="735"/>
    </row>
    <row r="18" spans="1:34" s="44" customFormat="1" ht="26.25" customHeight="1" thickBot="1">
      <c r="A18" s="684"/>
      <c r="B18" s="685"/>
      <c r="C18" s="704"/>
      <c r="D18" s="705"/>
      <c r="E18" s="720" t="s">
        <v>248</v>
      </c>
      <c r="F18" s="720"/>
      <c r="G18" s="720"/>
      <c r="H18" s="720"/>
      <c r="I18" s="720"/>
      <c r="J18" s="720"/>
      <c r="K18" s="720"/>
      <c r="L18" s="720"/>
      <c r="M18" s="720"/>
      <c r="N18" s="744"/>
      <c r="O18" s="744"/>
      <c r="P18" s="745"/>
      <c r="Q18" s="715" t="s">
        <v>62</v>
      </c>
      <c r="R18" s="716"/>
      <c r="S18" s="717">
        <v>0.25</v>
      </c>
      <c r="T18" s="718"/>
      <c r="U18" s="719">
        <f t="shared" si="0"/>
      </c>
      <c r="V18" s="719"/>
      <c r="W18" s="720" t="s">
        <v>62</v>
      </c>
      <c r="X18" s="715"/>
      <c r="Y18" s="742"/>
      <c r="Z18" s="743"/>
      <c r="AA18" s="743"/>
      <c r="AB18" s="743"/>
      <c r="AC18" s="743"/>
      <c r="AD18" s="736"/>
      <c r="AE18" s="736"/>
      <c r="AF18" s="736"/>
      <c r="AG18" s="736"/>
      <c r="AH18" s="737"/>
    </row>
    <row r="19" spans="1:34" s="44" customFormat="1" ht="11.25" customHeight="1">
      <c r="A19" s="79"/>
      <c r="B19" s="79"/>
      <c r="C19" s="63"/>
      <c r="D19" s="63"/>
      <c r="E19" s="111"/>
      <c r="F19" s="111"/>
      <c r="G19" s="111"/>
      <c r="H19" s="111"/>
      <c r="I19" s="111"/>
      <c r="J19" s="111"/>
      <c r="K19" s="111"/>
      <c r="L19" s="111"/>
      <c r="M19" s="111"/>
      <c r="N19" s="80"/>
      <c r="O19" s="80"/>
      <c r="P19" s="80"/>
      <c r="Q19" s="111"/>
      <c r="R19" s="111"/>
      <c r="S19" s="114"/>
      <c r="T19" s="114"/>
      <c r="U19" s="115"/>
      <c r="V19" s="115"/>
      <c r="W19" s="111"/>
      <c r="X19" s="111"/>
      <c r="Y19" s="112"/>
      <c r="Z19" s="112"/>
      <c r="AA19" s="112"/>
      <c r="AB19" s="112"/>
      <c r="AC19" s="112"/>
      <c r="AD19" s="111"/>
      <c r="AE19" s="111"/>
      <c r="AF19" s="111"/>
      <c r="AG19" s="111"/>
      <c r="AH19" s="111"/>
    </row>
    <row r="20" spans="1:34" s="44" customFormat="1" ht="11.25" customHeight="1">
      <c r="A20" s="79"/>
      <c r="B20" s="79"/>
      <c r="C20" s="63"/>
      <c r="D20" s="63"/>
      <c r="E20" s="111"/>
      <c r="F20" s="111"/>
      <c r="G20" s="111"/>
      <c r="H20" s="111"/>
      <c r="I20" s="111"/>
      <c r="J20" s="111"/>
      <c r="K20" s="111"/>
      <c r="L20" s="111"/>
      <c r="M20" s="111"/>
      <c r="N20" s="80"/>
      <c r="O20" s="80"/>
      <c r="P20" s="80"/>
      <c r="Q20" s="111"/>
      <c r="R20" s="111"/>
      <c r="S20" s="114"/>
      <c r="T20" s="114"/>
      <c r="U20" s="115"/>
      <c r="V20" s="115"/>
      <c r="W20" s="111"/>
      <c r="X20" s="111"/>
      <c r="Y20" s="112"/>
      <c r="Z20" s="112"/>
      <c r="AA20" s="112"/>
      <c r="AB20" s="112"/>
      <c r="AC20" s="112"/>
      <c r="AD20" s="111"/>
      <c r="AE20" s="111"/>
      <c r="AF20" s="111"/>
      <c r="AG20" s="111"/>
      <c r="AH20" s="111"/>
    </row>
    <row r="21" spans="3:34" s="44" customFormat="1" ht="11.25" customHeight="1" thickBot="1">
      <c r="C21" s="79"/>
      <c r="D21" s="79"/>
      <c r="E21" s="76"/>
      <c r="F21" s="76"/>
      <c r="G21" s="76"/>
      <c r="H21" s="76"/>
      <c r="I21" s="76"/>
      <c r="J21" s="76"/>
      <c r="K21" s="76"/>
      <c r="L21" s="76"/>
      <c r="M21" s="76"/>
      <c r="N21" s="80"/>
      <c r="O21" s="80"/>
      <c r="P21" s="80"/>
      <c r="Q21" s="76"/>
      <c r="R21" s="76"/>
      <c r="S21" s="83"/>
      <c r="T21" s="83"/>
      <c r="U21" s="84"/>
      <c r="V21" s="84"/>
      <c r="W21" s="76"/>
      <c r="X21" s="76"/>
      <c r="Y21" s="85"/>
      <c r="Z21" s="85"/>
      <c r="AA21" s="85"/>
      <c r="AB21" s="85"/>
      <c r="AC21" s="85"/>
      <c r="AD21" s="76"/>
      <c r="AE21" s="76"/>
      <c r="AF21" s="76"/>
      <c r="AG21" s="76"/>
      <c r="AH21" s="76"/>
    </row>
    <row r="22" spans="1:34" s="44" customFormat="1" ht="18.75" customHeight="1">
      <c r="A22" s="522" t="s">
        <v>159</v>
      </c>
      <c r="B22" s="523"/>
      <c r="C22" s="523"/>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4"/>
    </row>
    <row r="23" spans="1:34" s="44" customFormat="1" ht="18.75" customHeight="1">
      <c r="A23" s="525"/>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7"/>
    </row>
    <row r="24" spans="1:34" s="44" customFormat="1" ht="18.75" customHeight="1">
      <c r="A24" s="726" t="s">
        <v>139</v>
      </c>
      <c r="B24" s="727"/>
      <c r="C24" s="729" t="s">
        <v>178</v>
      </c>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30"/>
    </row>
    <row r="25" spans="1:34" s="44" customFormat="1" ht="18.75" customHeight="1">
      <c r="A25" s="466"/>
      <c r="B25" s="728"/>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731"/>
    </row>
    <row r="26" spans="1:34" s="44" customFormat="1" ht="18.75" customHeight="1">
      <c r="A26" s="468" t="s">
        <v>49</v>
      </c>
      <c r="B26" s="467"/>
      <c r="C26" s="732" t="s">
        <v>238</v>
      </c>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3"/>
    </row>
    <row r="27" spans="1:34" s="44" customFormat="1" ht="18.75" customHeight="1">
      <c r="A27" s="468"/>
      <c r="B27" s="467"/>
      <c r="C27" s="732"/>
      <c r="D27" s="732"/>
      <c r="E27" s="732"/>
      <c r="F27" s="732"/>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3"/>
    </row>
    <row r="28" spans="1:34" s="44" customFormat="1" ht="18.75" customHeight="1">
      <c r="A28" s="466" t="s">
        <v>140</v>
      </c>
      <c r="B28" s="467"/>
      <c r="C28" s="471" t="s">
        <v>253</v>
      </c>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731"/>
    </row>
    <row r="29" spans="1:34" s="44" customFormat="1" ht="18.75" customHeight="1">
      <c r="A29" s="468"/>
      <c r="B29" s="467"/>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731"/>
    </row>
    <row r="30" spans="1:34" s="44" customFormat="1" ht="18.75" customHeight="1">
      <c r="A30" s="466"/>
      <c r="B30" s="467"/>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4"/>
    </row>
    <row r="31" spans="1:34" s="44" customFormat="1" ht="18.75" customHeight="1">
      <c r="A31" s="468"/>
      <c r="B31" s="467"/>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4"/>
    </row>
    <row r="32" spans="1:34" s="44" customFormat="1" ht="18.75" customHeight="1">
      <c r="A32" s="86"/>
      <c r="B32" s="88"/>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113"/>
    </row>
    <row r="33" spans="1:34" s="44" customFormat="1" ht="18.75" customHeight="1">
      <c r="A33" s="86"/>
      <c r="B33" s="88"/>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113"/>
    </row>
    <row r="34" spans="1:34" s="44" customFormat="1" ht="18.75" customHeight="1">
      <c r="A34" s="86"/>
      <c r="B34" s="88"/>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113"/>
    </row>
    <row r="35" spans="1:34" s="44" customFormat="1" ht="18.75" customHeight="1">
      <c r="A35" s="86"/>
      <c r="B35" s="88"/>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7"/>
    </row>
    <row r="36" spans="1:34" s="44" customFormat="1" ht="18.75" customHeight="1" thickBot="1">
      <c r="A36" s="89"/>
      <c r="B36" s="90"/>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8"/>
    </row>
    <row r="37" spans="3:34" s="91" customFormat="1" ht="7.5" customHeight="1">
      <c r="C37" s="63"/>
      <c r="D37" s="63"/>
      <c r="E37" s="62"/>
      <c r="F37" s="62"/>
      <c r="G37" s="62"/>
      <c r="H37" s="62"/>
      <c r="I37" s="62"/>
      <c r="J37" s="62"/>
      <c r="K37" s="62"/>
      <c r="L37" s="62"/>
      <c r="M37" s="62"/>
      <c r="N37" s="62"/>
      <c r="O37" s="62"/>
      <c r="P37" s="62"/>
      <c r="Q37" s="62"/>
      <c r="R37" s="64"/>
      <c r="S37" s="64"/>
      <c r="T37" s="64"/>
      <c r="U37" s="64"/>
      <c r="V37" s="64"/>
      <c r="W37" s="62"/>
      <c r="X37" s="64"/>
      <c r="Y37" s="64"/>
      <c r="Z37" s="64"/>
      <c r="AA37" s="64"/>
      <c r="AB37" s="64"/>
      <c r="AC37" s="62"/>
      <c r="AD37" s="64"/>
      <c r="AE37" s="64"/>
      <c r="AF37" s="64"/>
      <c r="AG37" s="64"/>
      <c r="AH37" s="64"/>
    </row>
    <row r="38" spans="3:34" s="91" customFormat="1" ht="29.25" customHeight="1">
      <c r="C38" s="63"/>
      <c r="D38" s="63"/>
      <c r="E38" s="62"/>
      <c r="F38" s="62"/>
      <c r="G38" s="62"/>
      <c r="H38" s="62"/>
      <c r="I38" s="62"/>
      <c r="J38" s="62"/>
      <c r="K38" s="62"/>
      <c r="L38" s="62"/>
      <c r="M38" s="62"/>
      <c r="N38" s="62"/>
      <c r="O38" s="62"/>
      <c r="P38" s="62"/>
      <c r="Q38" s="62"/>
      <c r="R38" s="64"/>
      <c r="S38" s="64"/>
      <c r="T38" s="64"/>
      <c r="U38" s="64"/>
      <c r="V38" s="64"/>
      <c r="W38" s="62"/>
      <c r="X38" s="64"/>
      <c r="Y38" s="64"/>
      <c r="Z38" s="64"/>
      <c r="AA38" s="64"/>
      <c r="AB38" s="64"/>
      <c r="AC38" s="62"/>
      <c r="AD38" s="64"/>
      <c r="AE38" s="64"/>
      <c r="AF38" s="64"/>
      <c r="AG38" s="64"/>
      <c r="AH38" s="64"/>
    </row>
    <row r="39" spans="3:34" s="91" customFormat="1" ht="29.25" customHeight="1">
      <c r="C39" s="63"/>
      <c r="D39" s="63"/>
      <c r="E39" s="62"/>
      <c r="F39" s="62"/>
      <c r="G39" s="62"/>
      <c r="H39" s="62"/>
      <c r="I39" s="62"/>
      <c r="J39" s="62"/>
      <c r="K39" s="62"/>
      <c r="L39" s="62"/>
      <c r="M39" s="62"/>
      <c r="N39" s="62"/>
      <c r="O39" s="62"/>
      <c r="P39" s="62"/>
      <c r="Q39" s="62"/>
      <c r="R39" s="64"/>
      <c r="S39" s="64"/>
      <c r="T39" s="64"/>
      <c r="U39" s="64"/>
      <c r="V39" s="64"/>
      <c r="W39" s="62"/>
      <c r="X39" s="64"/>
      <c r="Y39" s="64"/>
      <c r="Z39" s="64"/>
      <c r="AA39" s="64"/>
      <c r="AB39" s="64"/>
      <c r="AC39" s="62"/>
      <c r="AD39" s="64"/>
      <c r="AE39" s="64"/>
      <c r="AF39" s="64"/>
      <c r="AG39" s="64"/>
      <c r="AH39" s="64"/>
    </row>
    <row r="40" spans="3:34" s="91" customFormat="1" ht="29.25" customHeight="1">
      <c r="C40" s="63"/>
      <c r="D40" s="63"/>
      <c r="E40" s="62"/>
      <c r="F40" s="62"/>
      <c r="G40" s="62"/>
      <c r="H40" s="62"/>
      <c r="I40" s="62"/>
      <c r="J40" s="62"/>
      <c r="K40" s="62"/>
      <c r="L40" s="62"/>
      <c r="M40" s="62"/>
      <c r="N40" s="62"/>
      <c r="O40" s="62"/>
      <c r="P40" s="62"/>
      <c r="Q40" s="62"/>
      <c r="R40" s="64"/>
      <c r="S40" s="64"/>
      <c r="T40" s="64"/>
      <c r="U40" s="64"/>
      <c r="V40" s="64"/>
      <c r="W40" s="62"/>
      <c r="X40" s="64"/>
      <c r="Y40" s="64"/>
      <c r="Z40" s="64"/>
      <c r="AA40" s="64"/>
      <c r="AB40" s="64"/>
      <c r="AC40" s="62"/>
      <c r="AD40" s="64"/>
      <c r="AE40" s="64"/>
      <c r="AF40" s="64"/>
      <c r="AG40" s="64"/>
      <c r="AH40" s="64"/>
    </row>
    <row r="41" spans="3:34" s="91" customFormat="1" ht="29.25" customHeight="1">
      <c r="C41" s="63"/>
      <c r="D41" s="63"/>
      <c r="E41" s="62"/>
      <c r="F41" s="62"/>
      <c r="G41" s="62"/>
      <c r="H41" s="62"/>
      <c r="I41" s="62"/>
      <c r="J41" s="62"/>
      <c r="K41" s="62"/>
      <c r="L41" s="62"/>
      <c r="M41" s="62"/>
      <c r="N41" s="62"/>
      <c r="O41" s="62"/>
      <c r="P41" s="62"/>
      <c r="Q41" s="62"/>
      <c r="R41" s="64"/>
      <c r="S41" s="64"/>
      <c r="T41" s="64"/>
      <c r="U41" s="64"/>
      <c r="V41" s="64"/>
      <c r="W41" s="62"/>
      <c r="X41" s="64"/>
      <c r="Y41" s="64"/>
      <c r="Z41" s="64"/>
      <c r="AA41" s="64"/>
      <c r="AB41" s="64"/>
      <c r="AC41" s="62"/>
      <c r="AD41" s="64"/>
      <c r="AE41" s="64"/>
      <c r="AF41" s="64"/>
      <c r="AG41" s="64"/>
      <c r="AH41" s="64"/>
    </row>
    <row r="42" spans="3:34" s="91" customFormat="1" ht="29.25" customHeight="1">
      <c r="C42" s="63"/>
      <c r="D42" s="63"/>
      <c r="E42" s="62"/>
      <c r="F42" s="62"/>
      <c r="G42" s="62"/>
      <c r="H42" s="62"/>
      <c r="I42" s="62"/>
      <c r="J42" s="62"/>
      <c r="K42" s="62"/>
      <c r="L42" s="62"/>
      <c r="M42" s="62"/>
      <c r="N42" s="62"/>
      <c r="O42" s="62"/>
      <c r="P42" s="62"/>
      <c r="Q42" s="62"/>
      <c r="R42" s="64"/>
      <c r="S42" s="64"/>
      <c r="T42" s="64"/>
      <c r="U42" s="64"/>
      <c r="V42" s="64"/>
      <c r="W42" s="62"/>
      <c r="X42" s="64"/>
      <c r="Y42" s="64"/>
      <c r="Z42" s="64"/>
      <c r="AA42" s="64"/>
      <c r="AB42" s="64"/>
      <c r="AC42" s="62"/>
      <c r="AD42" s="64"/>
      <c r="AE42" s="64"/>
      <c r="AF42" s="64"/>
      <c r="AG42" s="64"/>
      <c r="AH42" s="64"/>
    </row>
    <row r="43" spans="3:34" s="91" customFormat="1" ht="29.25" customHeight="1">
      <c r="C43" s="63"/>
      <c r="D43" s="63"/>
      <c r="E43" s="62"/>
      <c r="F43" s="62"/>
      <c r="G43" s="62"/>
      <c r="H43" s="62"/>
      <c r="I43" s="62"/>
      <c r="J43" s="62"/>
      <c r="K43" s="62"/>
      <c r="L43" s="62"/>
      <c r="M43" s="62"/>
      <c r="N43" s="62"/>
      <c r="O43" s="62"/>
      <c r="P43" s="62"/>
      <c r="Q43" s="62"/>
      <c r="R43" s="64"/>
      <c r="S43" s="64"/>
      <c r="T43" s="64"/>
      <c r="U43" s="64"/>
      <c r="V43" s="64"/>
      <c r="W43" s="62"/>
      <c r="X43" s="64"/>
      <c r="Y43" s="64"/>
      <c r="Z43" s="64"/>
      <c r="AA43" s="64"/>
      <c r="AB43" s="64"/>
      <c r="AC43" s="62"/>
      <c r="AD43" s="64"/>
      <c r="AE43" s="64"/>
      <c r="AF43" s="64"/>
      <c r="AG43" s="64"/>
      <c r="AH43" s="64"/>
    </row>
    <row r="44" spans="3:34" s="91" customFormat="1" ht="29.25" customHeight="1">
      <c r="C44" s="63"/>
      <c r="D44" s="63"/>
      <c r="E44" s="62"/>
      <c r="F44" s="62"/>
      <c r="G44" s="62"/>
      <c r="H44" s="62"/>
      <c r="I44" s="62"/>
      <c r="J44" s="62"/>
      <c r="K44" s="62"/>
      <c r="L44" s="62"/>
      <c r="M44" s="62"/>
      <c r="N44" s="62"/>
      <c r="O44" s="62"/>
      <c r="P44" s="62"/>
      <c r="Q44" s="62"/>
      <c r="R44" s="64"/>
      <c r="S44" s="64"/>
      <c r="T44" s="64"/>
      <c r="U44" s="64"/>
      <c r="V44" s="64"/>
      <c r="W44" s="62"/>
      <c r="X44" s="64"/>
      <c r="Y44" s="64"/>
      <c r="Z44" s="64"/>
      <c r="AA44" s="64"/>
      <c r="AB44" s="64"/>
      <c r="AC44" s="62"/>
      <c r="AD44" s="64"/>
      <c r="AE44" s="64"/>
      <c r="AF44" s="64"/>
      <c r="AG44" s="64"/>
      <c r="AH44" s="64"/>
    </row>
    <row r="45" spans="3:34" s="91" customFormat="1" ht="29.25" customHeight="1">
      <c r="C45" s="63"/>
      <c r="D45" s="63"/>
      <c r="E45" s="62"/>
      <c r="F45" s="62"/>
      <c r="G45" s="62"/>
      <c r="H45" s="62"/>
      <c r="I45" s="62"/>
      <c r="J45" s="62"/>
      <c r="K45" s="62"/>
      <c r="L45" s="62"/>
      <c r="M45" s="62"/>
      <c r="N45" s="62"/>
      <c r="O45" s="62"/>
      <c r="P45" s="62"/>
      <c r="Q45" s="62"/>
      <c r="R45" s="64"/>
      <c r="S45" s="64"/>
      <c r="T45" s="64"/>
      <c r="U45" s="64"/>
      <c r="V45" s="64"/>
      <c r="W45" s="62"/>
      <c r="X45" s="64"/>
      <c r="Y45" s="64"/>
      <c r="Z45" s="64"/>
      <c r="AA45" s="64"/>
      <c r="AB45" s="64"/>
      <c r="AC45" s="62"/>
      <c r="AD45" s="64"/>
      <c r="AE45" s="64"/>
      <c r="AF45" s="64"/>
      <c r="AG45" s="64"/>
      <c r="AH45" s="64"/>
    </row>
    <row r="46" spans="3:34" s="91" customFormat="1" ht="29.25" customHeight="1">
      <c r="C46" s="63"/>
      <c r="D46" s="63"/>
      <c r="E46" s="62"/>
      <c r="F46" s="62"/>
      <c r="G46" s="62"/>
      <c r="H46" s="62"/>
      <c r="I46" s="62"/>
      <c r="J46" s="62"/>
      <c r="K46" s="62"/>
      <c r="L46" s="62"/>
      <c r="M46" s="62"/>
      <c r="N46" s="62"/>
      <c r="O46" s="62"/>
      <c r="P46" s="62"/>
      <c r="Q46" s="62"/>
      <c r="R46" s="64"/>
      <c r="S46" s="64"/>
      <c r="T46" s="64"/>
      <c r="U46" s="64"/>
      <c r="V46" s="64"/>
      <c r="W46" s="62"/>
      <c r="X46" s="64"/>
      <c r="Y46" s="64"/>
      <c r="Z46" s="64"/>
      <c r="AA46" s="64"/>
      <c r="AB46" s="64"/>
      <c r="AC46" s="62"/>
      <c r="AD46" s="64"/>
      <c r="AE46" s="64"/>
      <c r="AF46" s="64"/>
      <c r="AG46" s="64"/>
      <c r="AH46" s="64"/>
    </row>
    <row r="47" spans="3:34" s="91" customFormat="1" ht="29.25" customHeight="1">
      <c r="C47" s="63"/>
      <c r="D47" s="63"/>
      <c r="E47" s="62"/>
      <c r="F47" s="62"/>
      <c r="G47" s="62"/>
      <c r="H47" s="62"/>
      <c r="I47" s="62"/>
      <c r="J47" s="62"/>
      <c r="K47" s="62"/>
      <c r="L47" s="62"/>
      <c r="M47" s="62"/>
      <c r="N47" s="62"/>
      <c r="O47" s="62"/>
      <c r="P47" s="62"/>
      <c r="Q47" s="62"/>
      <c r="R47" s="64"/>
      <c r="S47" s="64"/>
      <c r="T47" s="64"/>
      <c r="U47" s="64"/>
      <c r="V47" s="64"/>
      <c r="W47" s="62"/>
      <c r="X47" s="64"/>
      <c r="Y47" s="64"/>
      <c r="Z47" s="64"/>
      <c r="AA47" s="64"/>
      <c r="AB47" s="64"/>
      <c r="AC47" s="62"/>
      <c r="AD47" s="64"/>
      <c r="AE47" s="64"/>
      <c r="AF47" s="64"/>
      <c r="AG47" s="64"/>
      <c r="AH47" s="64"/>
    </row>
    <row r="48" spans="3:34" s="91" customFormat="1" ht="29.25" customHeight="1">
      <c r="C48" s="63"/>
      <c r="D48" s="63"/>
      <c r="E48" s="62"/>
      <c r="F48" s="62"/>
      <c r="G48" s="62"/>
      <c r="H48" s="62"/>
      <c r="I48" s="62"/>
      <c r="J48" s="62"/>
      <c r="K48" s="62"/>
      <c r="L48" s="62"/>
      <c r="M48" s="62"/>
      <c r="N48" s="62"/>
      <c r="O48" s="62"/>
      <c r="P48" s="62"/>
      <c r="Q48" s="62"/>
      <c r="R48" s="64"/>
      <c r="S48" s="64"/>
      <c r="T48" s="64"/>
      <c r="U48" s="64"/>
      <c r="V48" s="64"/>
      <c r="W48" s="62"/>
      <c r="X48" s="64"/>
      <c r="Y48" s="64"/>
      <c r="Z48" s="64"/>
      <c r="AA48" s="64"/>
      <c r="AB48" s="64"/>
      <c r="AC48" s="62"/>
      <c r="AD48" s="64"/>
      <c r="AE48" s="64"/>
      <c r="AF48" s="64"/>
      <c r="AG48" s="64"/>
      <c r="AH48" s="64"/>
    </row>
    <row r="49" spans="3:34" s="91" customFormat="1" ht="29.25" customHeight="1">
      <c r="C49" s="63"/>
      <c r="D49" s="63"/>
      <c r="E49" s="62"/>
      <c r="F49" s="62"/>
      <c r="G49" s="62"/>
      <c r="H49" s="62"/>
      <c r="I49" s="62"/>
      <c r="J49" s="62"/>
      <c r="K49" s="62"/>
      <c r="L49" s="62"/>
      <c r="M49" s="62"/>
      <c r="N49" s="62"/>
      <c r="O49" s="62"/>
      <c r="P49" s="62"/>
      <c r="Q49" s="62"/>
      <c r="R49" s="64"/>
      <c r="S49" s="64"/>
      <c r="T49" s="64"/>
      <c r="U49" s="64"/>
      <c r="V49" s="64"/>
      <c r="W49" s="62"/>
      <c r="X49" s="64"/>
      <c r="Y49" s="64"/>
      <c r="Z49" s="64"/>
      <c r="AA49" s="64"/>
      <c r="AB49" s="64"/>
      <c r="AC49" s="62"/>
      <c r="AD49" s="64"/>
      <c r="AE49" s="64"/>
      <c r="AF49" s="64"/>
      <c r="AG49" s="64"/>
      <c r="AH49" s="64"/>
    </row>
    <row r="50" spans="3:34" s="91" customFormat="1" ht="29.25" customHeight="1">
      <c r="C50" s="63"/>
      <c r="D50" s="63"/>
      <c r="E50" s="62"/>
      <c r="F50" s="62"/>
      <c r="G50" s="62"/>
      <c r="H50" s="62"/>
      <c r="I50" s="62"/>
      <c r="J50" s="62"/>
      <c r="K50" s="62"/>
      <c r="L50" s="62"/>
      <c r="M50" s="62"/>
      <c r="N50" s="62"/>
      <c r="O50" s="62"/>
      <c r="P50" s="62"/>
      <c r="Q50" s="62"/>
      <c r="R50" s="64"/>
      <c r="S50" s="64"/>
      <c r="T50" s="64"/>
      <c r="U50" s="64"/>
      <c r="V50" s="64"/>
      <c r="W50" s="62"/>
      <c r="X50" s="64"/>
      <c r="Y50" s="64"/>
      <c r="Z50" s="64"/>
      <c r="AA50" s="64"/>
      <c r="AB50" s="64"/>
      <c r="AC50" s="62"/>
      <c r="AD50" s="64"/>
      <c r="AE50" s="64"/>
      <c r="AF50" s="64"/>
      <c r="AG50" s="64"/>
      <c r="AH50" s="64"/>
    </row>
    <row r="51" spans="3:34" s="91" customFormat="1" ht="29.25" customHeight="1">
      <c r="C51" s="63"/>
      <c r="D51" s="63"/>
      <c r="E51" s="62"/>
      <c r="F51" s="62"/>
      <c r="G51" s="62"/>
      <c r="H51" s="62"/>
      <c r="I51" s="62"/>
      <c r="J51" s="62"/>
      <c r="K51" s="62"/>
      <c r="L51" s="62"/>
      <c r="M51" s="62"/>
      <c r="N51" s="62"/>
      <c r="O51" s="62"/>
      <c r="P51" s="62"/>
      <c r="Q51" s="62"/>
      <c r="R51" s="64"/>
      <c r="S51" s="64"/>
      <c r="T51" s="64"/>
      <c r="U51" s="64"/>
      <c r="V51" s="64"/>
      <c r="W51" s="62"/>
      <c r="X51" s="64"/>
      <c r="Y51" s="64"/>
      <c r="Z51" s="64"/>
      <c r="AA51" s="64"/>
      <c r="AB51" s="64"/>
      <c r="AC51" s="62"/>
      <c r="AD51" s="64"/>
      <c r="AE51" s="64"/>
      <c r="AF51" s="64"/>
      <c r="AG51" s="64"/>
      <c r="AH51" s="64"/>
    </row>
    <row r="52" spans="1:35" s="44" customFormat="1" ht="15" customHeight="1">
      <c r="A52" s="725"/>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45"/>
    </row>
    <row r="53" spans="3:34" s="44" customFormat="1" ht="18" customHeight="1">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row>
    <row r="137" spans="5:40" ht="18" customHeight="1">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row>
    <row r="138" spans="5:40" ht="18" customHeight="1">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row>
    <row r="139" spans="5:40" ht="15" customHeight="1">
      <c r="E139" s="108"/>
      <c r="F139" s="108"/>
      <c r="G139" s="92"/>
      <c r="H139" s="92"/>
      <c r="I139" s="92"/>
      <c r="J139" s="92"/>
      <c r="K139" s="92"/>
      <c r="L139" s="92"/>
      <c r="M139" s="92"/>
      <c r="N139" s="92"/>
      <c r="O139" s="93"/>
      <c r="P139" s="93"/>
      <c r="Q139" s="93"/>
      <c r="R139" s="93"/>
      <c r="S139" s="128"/>
      <c r="T139" s="128"/>
      <c r="U139" s="128"/>
      <c r="V139" s="128"/>
      <c r="W139" s="128"/>
      <c r="X139" s="128"/>
      <c r="Y139" s="129"/>
      <c r="Z139" s="129"/>
      <c r="AA139" s="129"/>
      <c r="AB139" s="129"/>
      <c r="AC139" s="130"/>
      <c r="AD139" s="130"/>
      <c r="AE139" s="130"/>
      <c r="AF139" s="130"/>
      <c r="AG139" s="131"/>
      <c r="AH139" s="131"/>
      <c r="AI139" s="108"/>
      <c r="AJ139" s="108"/>
      <c r="AK139" s="108"/>
      <c r="AL139" s="108"/>
      <c r="AM139" s="108"/>
      <c r="AN139" s="108"/>
    </row>
    <row r="140" spans="5:40" ht="15" customHeight="1">
      <c r="E140" s="108"/>
      <c r="F140" s="108"/>
      <c r="G140" s="92"/>
      <c r="H140" s="92"/>
      <c r="I140" s="92"/>
      <c r="J140" s="92"/>
      <c r="K140" s="92"/>
      <c r="L140" s="92"/>
      <c r="M140" s="92"/>
      <c r="N140" s="92"/>
      <c r="O140" s="93"/>
      <c r="P140" s="93"/>
      <c r="Q140" s="93"/>
      <c r="R140" s="93"/>
      <c r="S140" s="117"/>
      <c r="T140" s="117"/>
      <c r="U140" s="117"/>
      <c r="V140" s="117"/>
      <c r="W140" s="117"/>
      <c r="X140" s="117"/>
      <c r="Y140" s="129"/>
      <c r="Z140" s="129"/>
      <c r="AA140" s="129"/>
      <c r="AB140" s="129"/>
      <c r="AC140" s="130"/>
      <c r="AD140" s="130"/>
      <c r="AE140" s="130"/>
      <c r="AF140" s="130"/>
      <c r="AG140" s="131"/>
      <c r="AH140" s="131"/>
      <c r="AI140" s="108"/>
      <c r="AJ140" s="108"/>
      <c r="AK140" s="108"/>
      <c r="AL140" s="108"/>
      <c r="AM140" s="108"/>
      <c r="AN140" s="108"/>
    </row>
    <row r="141" spans="5:40" ht="15" customHeight="1">
      <c r="E141" s="108"/>
      <c r="F141" s="108"/>
      <c r="G141" s="92"/>
      <c r="H141" s="92"/>
      <c r="I141" s="92"/>
      <c r="J141" s="92"/>
      <c r="K141" s="92"/>
      <c r="L141" s="92"/>
      <c r="M141" s="92"/>
      <c r="N141" s="116"/>
      <c r="O141" s="93"/>
      <c r="P141" s="93"/>
      <c r="Q141" s="93"/>
      <c r="R141" s="116"/>
      <c r="S141" s="118"/>
      <c r="T141" s="118"/>
      <c r="U141" s="118"/>
      <c r="V141" s="118"/>
      <c r="W141" s="118"/>
      <c r="X141" s="118"/>
      <c r="Y141" s="129"/>
      <c r="Z141" s="129"/>
      <c r="AA141" s="129"/>
      <c r="AB141" s="129"/>
      <c r="AC141" s="130"/>
      <c r="AD141" s="130"/>
      <c r="AE141" s="130"/>
      <c r="AF141" s="130"/>
      <c r="AG141" s="131"/>
      <c r="AH141" s="131"/>
      <c r="AI141" s="108"/>
      <c r="AJ141" s="108"/>
      <c r="AK141" s="108"/>
      <c r="AL141" s="108"/>
      <c r="AM141" s="108"/>
      <c r="AN141" s="108"/>
    </row>
    <row r="142" spans="5:40" ht="15" customHeight="1">
      <c r="E142" s="108"/>
      <c r="F142" s="108"/>
      <c r="G142" s="92"/>
      <c r="H142" s="92"/>
      <c r="I142" s="92"/>
      <c r="J142" s="92"/>
      <c r="K142" s="92"/>
      <c r="L142" s="92"/>
      <c r="M142" s="92"/>
      <c r="N142" s="92"/>
      <c r="O142" s="93"/>
      <c r="P142" s="93"/>
      <c r="Q142" s="93"/>
      <c r="R142" s="93"/>
      <c r="S142" s="128"/>
      <c r="T142" s="128"/>
      <c r="U142" s="128"/>
      <c r="V142" s="128"/>
      <c r="W142" s="128"/>
      <c r="X142" s="128"/>
      <c r="Y142" s="129"/>
      <c r="Z142" s="129"/>
      <c r="AA142" s="129"/>
      <c r="AB142" s="129"/>
      <c r="AC142" s="130"/>
      <c r="AD142" s="130"/>
      <c r="AE142" s="130"/>
      <c r="AF142" s="130"/>
      <c r="AG142" s="131"/>
      <c r="AH142" s="131"/>
      <c r="AI142" s="108"/>
      <c r="AJ142" s="108"/>
      <c r="AK142" s="108"/>
      <c r="AL142" s="108"/>
      <c r="AM142" s="108"/>
      <c r="AN142" s="108"/>
    </row>
    <row r="143" spans="5:40" ht="15" customHeight="1">
      <c r="E143" s="108"/>
      <c r="F143" s="108"/>
      <c r="G143" s="92"/>
      <c r="H143" s="92"/>
      <c r="I143" s="92"/>
      <c r="J143" s="92"/>
      <c r="K143" s="92"/>
      <c r="L143" s="92"/>
      <c r="M143" s="92"/>
      <c r="N143" s="92"/>
      <c r="O143" s="93"/>
      <c r="P143" s="93"/>
      <c r="Q143" s="93"/>
      <c r="R143" s="93"/>
      <c r="S143" s="117"/>
      <c r="T143" s="117"/>
      <c r="U143" s="117"/>
      <c r="V143" s="117"/>
      <c r="W143" s="117"/>
      <c r="X143" s="117"/>
      <c r="Y143" s="129"/>
      <c r="Z143" s="129"/>
      <c r="AA143" s="129"/>
      <c r="AB143" s="129"/>
      <c r="AC143" s="130"/>
      <c r="AD143" s="130"/>
      <c r="AE143" s="130"/>
      <c r="AF143" s="130"/>
      <c r="AG143" s="131"/>
      <c r="AH143" s="131"/>
      <c r="AI143" s="108"/>
      <c r="AJ143" s="108"/>
      <c r="AK143" s="108"/>
      <c r="AL143" s="108"/>
      <c r="AM143" s="108"/>
      <c r="AN143" s="108"/>
    </row>
    <row r="144" spans="5:40" ht="15" customHeight="1">
      <c r="E144" s="108"/>
      <c r="F144" s="108"/>
      <c r="G144" s="92"/>
      <c r="H144" s="92"/>
      <c r="I144" s="92"/>
      <c r="J144" s="92"/>
      <c r="K144" s="92"/>
      <c r="L144" s="92"/>
      <c r="M144" s="92"/>
      <c r="N144" s="116"/>
      <c r="O144" s="93"/>
      <c r="P144" s="93"/>
      <c r="Q144" s="93"/>
      <c r="R144" s="116"/>
      <c r="S144" s="118"/>
      <c r="T144" s="118"/>
      <c r="U144" s="118"/>
      <c r="V144" s="118"/>
      <c r="W144" s="118"/>
      <c r="X144" s="118"/>
      <c r="Y144" s="129"/>
      <c r="Z144" s="129"/>
      <c r="AA144" s="129"/>
      <c r="AB144" s="129"/>
      <c r="AC144" s="130"/>
      <c r="AD144" s="130"/>
      <c r="AE144" s="130"/>
      <c r="AF144" s="130"/>
      <c r="AG144" s="131"/>
      <c r="AH144" s="131"/>
      <c r="AI144" s="108"/>
      <c r="AJ144" s="108"/>
      <c r="AK144" s="108"/>
      <c r="AL144" s="108"/>
      <c r="AM144" s="108"/>
      <c r="AN144" s="108"/>
    </row>
    <row r="145" spans="5:40" ht="15" customHeight="1">
      <c r="E145" s="108"/>
      <c r="F145" s="108"/>
      <c r="G145" s="92"/>
      <c r="H145" s="92"/>
      <c r="I145" s="92"/>
      <c r="J145" s="92"/>
      <c r="K145" s="92"/>
      <c r="L145" s="92"/>
      <c r="M145" s="92"/>
      <c r="N145" s="92"/>
      <c r="O145" s="93"/>
      <c r="P145" s="93"/>
      <c r="Q145" s="93"/>
      <c r="R145" s="93"/>
      <c r="S145" s="128"/>
      <c r="T145" s="128"/>
      <c r="U145" s="128"/>
      <c r="V145" s="128"/>
      <c r="W145" s="128"/>
      <c r="X145" s="128"/>
      <c r="Y145" s="129"/>
      <c r="Z145" s="129"/>
      <c r="AA145" s="129"/>
      <c r="AB145" s="129"/>
      <c r="AC145" s="130"/>
      <c r="AD145" s="130"/>
      <c r="AE145" s="130"/>
      <c r="AF145" s="130"/>
      <c r="AG145" s="131"/>
      <c r="AH145" s="131"/>
      <c r="AI145" s="108"/>
      <c r="AJ145" s="108"/>
      <c r="AK145" s="108"/>
      <c r="AL145" s="108"/>
      <c r="AM145" s="108"/>
      <c r="AN145" s="108"/>
    </row>
    <row r="146" spans="5:40" ht="15" customHeight="1">
      <c r="E146" s="108"/>
      <c r="F146" s="108"/>
      <c r="G146" s="92"/>
      <c r="H146" s="92"/>
      <c r="I146" s="92"/>
      <c r="J146" s="92"/>
      <c r="K146" s="92"/>
      <c r="L146" s="92"/>
      <c r="M146" s="92"/>
      <c r="N146" s="92"/>
      <c r="O146" s="93"/>
      <c r="P146" s="93"/>
      <c r="Q146" s="93"/>
      <c r="R146" s="93"/>
      <c r="S146" s="117"/>
      <c r="T146" s="117"/>
      <c r="U146" s="117"/>
      <c r="V146" s="117"/>
      <c r="W146" s="117"/>
      <c r="X146" s="117"/>
      <c r="Y146" s="129"/>
      <c r="Z146" s="129"/>
      <c r="AA146" s="129"/>
      <c r="AB146" s="129"/>
      <c r="AC146" s="130"/>
      <c r="AD146" s="130"/>
      <c r="AE146" s="130"/>
      <c r="AF146" s="130"/>
      <c r="AG146" s="131"/>
      <c r="AH146" s="131"/>
      <c r="AI146" s="108"/>
      <c r="AJ146" s="108"/>
      <c r="AK146" s="108"/>
      <c r="AL146" s="108"/>
      <c r="AM146" s="108"/>
      <c r="AN146" s="108"/>
    </row>
    <row r="147" spans="5:40" ht="15" customHeight="1">
      <c r="E147" s="108"/>
      <c r="F147" s="108"/>
      <c r="G147" s="92"/>
      <c r="H147" s="92"/>
      <c r="I147" s="92"/>
      <c r="J147" s="92"/>
      <c r="K147" s="92"/>
      <c r="L147" s="92"/>
      <c r="M147" s="92"/>
      <c r="N147" s="116"/>
      <c r="O147" s="93"/>
      <c r="P147" s="93"/>
      <c r="Q147" s="93"/>
      <c r="R147" s="116"/>
      <c r="S147" s="118"/>
      <c r="T147" s="118"/>
      <c r="U147" s="118"/>
      <c r="V147" s="118"/>
      <c r="W147" s="118"/>
      <c r="X147" s="118"/>
      <c r="Y147" s="129"/>
      <c r="Z147" s="129"/>
      <c r="AA147" s="129"/>
      <c r="AB147" s="129"/>
      <c r="AC147" s="130"/>
      <c r="AD147" s="130"/>
      <c r="AE147" s="130"/>
      <c r="AF147" s="130"/>
      <c r="AG147" s="131"/>
      <c r="AH147" s="131"/>
      <c r="AI147" s="108"/>
      <c r="AJ147" s="108"/>
      <c r="AK147" s="108"/>
      <c r="AL147" s="108"/>
      <c r="AM147" s="108"/>
      <c r="AN147" s="108"/>
    </row>
    <row r="148" spans="5:40" ht="15" customHeight="1">
      <c r="E148" s="108"/>
      <c r="F148" s="108"/>
      <c r="G148" s="92"/>
      <c r="H148" s="92"/>
      <c r="I148" s="92"/>
      <c r="J148" s="92"/>
      <c r="K148" s="92"/>
      <c r="L148" s="92"/>
      <c r="M148" s="92"/>
      <c r="N148" s="92"/>
      <c r="O148" s="93"/>
      <c r="P148" s="93"/>
      <c r="Q148" s="93"/>
      <c r="R148" s="93"/>
      <c r="S148" s="128"/>
      <c r="T148" s="128"/>
      <c r="U148" s="128"/>
      <c r="V148" s="128"/>
      <c r="W148" s="128"/>
      <c r="X148" s="128"/>
      <c r="Y148" s="129"/>
      <c r="Z148" s="129"/>
      <c r="AA148" s="129"/>
      <c r="AB148" s="129"/>
      <c r="AC148" s="130"/>
      <c r="AD148" s="130"/>
      <c r="AE148" s="130"/>
      <c r="AF148" s="130"/>
      <c r="AG148" s="131"/>
      <c r="AH148" s="131"/>
      <c r="AI148" s="108"/>
      <c r="AJ148" s="108"/>
      <c r="AK148" s="108"/>
      <c r="AL148" s="108"/>
      <c r="AM148" s="108"/>
      <c r="AN148" s="108"/>
    </row>
    <row r="149" spans="5:40" ht="15" customHeight="1">
      <c r="E149" s="108"/>
      <c r="F149" s="108"/>
      <c r="G149" s="92"/>
      <c r="H149" s="92"/>
      <c r="I149" s="92"/>
      <c r="J149" s="92"/>
      <c r="K149" s="92"/>
      <c r="L149" s="92"/>
      <c r="M149" s="92"/>
      <c r="N149" s="92"/>
      <c r="O149" s="93"/>
      <c r="P149" s="93"/>
      <c r="Q149" s="93"/>
      <c r="R149" s="93"/>
      <c r="S149" s="117"/>
      <c r="T149" s="117"/>
      <c r="U149" s="117"/>
      <c r="V149" s="117"/>
      <c r="W149" s="117"/>
      <c r="X149" s="117"/>
      <c r="Y149" s="129"/>
      <c r="Z149" s="129"/>
      <c r="AA149" s="129"/>
      <c r="AB149" s="129"/>
      <c r="AC149" s="130"/>
      <c r="AD149" s="130"/>
      <c r="AE149" s="130"/>
      <c r="AF149" s="130"/>
      <c r="AG149" s="131"/>
      <c r="AH149" s="131"/>
      <c r="AI149" s="108"/>
      <c r="AJ149" s="108"/>
      <c r="AK149" s="108"/>
      <c r="AL149" s="108"/>
      <c r="AM149" s="108"/>
      <c r="AN149" s="108"/>
    </row>
    <row r="150" spans="5:40" ht="15" customHeight="1">
      <c r="E150" s="108"/>
      <c r="F150" s="108"/>
      <c r="G150" s="92"/>
      <c r="H150" s="92"/>
      <c r="I150" s="92"/>
      <c r="J150" s="92"/>
      <c r="K150" s="92"/>
      <c r="L150" s="92"/>
      <c r="M150" s="92"/>
      <c r="N150" s="116"/>
      <c r="O150" s="93"/>
      <c r="P150" s="93"/>
      <c r="Q150" s="93"/>
      <c r="R150" s="116"/>
      <c r="S150" s="118"/>
      <c r="T150" s="118"/>
      <c r="U150" s="118"/>
      <c r="V150" s="118"/>
      <c r="W150" s="118"/>
      <c r="X150" s="118"/>
      <c r="Y150" s="129"/>
      <c r="Z150" s="129"/>
      <c r="AA150" s="129"/>
      <c r="AB150" s="129"/>
      <c r="AC150" s="130"/>
      <c r="AD150" s="130"/>
      <c r="AE150" s="130"/>
      <c r="AF150" s="130"/>
      <c r="AG150" s="131"/>
      <c r="AH150" s="131"/>
      <c r="AI150" s="108"/>
      <c r="AJ150" s="108"/>
      <c r="AK150" s="108"/>
      <c r="AL150" s="108"/>
      <c r="AM150" s="108"/>
      <c r="AN150" s="108"/>
    </row>
    <row r="151" spans="5:40" ht="18" customHeight="1">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row>
    <row r="152" spans="5:40" ht="18" customHeight="1">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row>
    <row r="153" spans="5:40" ht="18" customHeight="1">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row>
  </sheetData>
  <sheetProtection sheet="1" selectLockedCells="1"/>
  <mergeCells count="80">
    <mergeCell ref="U13:V13"/>
    <mergeCell ref="W13:X13"/>
    <mergeCell ref="AD13:AH18"/>
    <mergeCell ref="Y13:AC18"/>
    <mergeCell ref="E13:M13"/>
    <mergeCell ref="N13:P13"/>
    <mergeCell ref="Q13:R13"/>
    <mergeCell ref="S13:T13"/>
    <mergeCell ref="E18:M18"/>
    <mergeCell ref="N18:P18"/>
    <mergeCell ref="A30:B31"/>
    <mergeCell ref="C30:AH31"/>
    <mergeCell ref="A52:AH52"/>
    <mergeCell ref="A22:AH23"/>
    <mergeCell ref="A24:B25"/>
    <mergeCell ref="C24:AH25"/>
    <mergeCell ref="A26:B27"/>
    <mergeCell ref="C26:AH27"/>
    <mergeCell ref="A28:B29"/>
    <mergeCell ref="C28:AH29"/>
    <mergeCell ref="Q18:R18"/>
    <mergeCell ref="S18:T18"/>
    <mergeCell ref="U18:V18"/>
    <mergeCell ref="W18:X18"/>
    <mergeCell ref="W16:X16"/>
    <mergeCell ref="E17:M17"/>
    <mergeCell ref="N17:P17"/>
    <mergeCell ref="Q17:R17"/>
    <mergeCell ref="S17:T17"/>
    <mergeCell ref="U17:V17"/>
    <mergeCell ref="W17:X17"/>
    <mergeCell ref="Y12:AH12"/>
    <mergeCell ref="E15:M15"/>
    <mergeCell ref="N15:P15"/>
    <mergeCell ref="Q15:R15"/>
    <mergeCell ref="S15:T15"/>
    <mergeCell ref="U15:V15"/>
    <mergeCell ref="W15:X15"/>
    <mergeCell ref="E14:M14"/>
    <mergeCell ref="N14:P14"/>
    <mergeCell ref="C11:D18"/>
    <mergeCell ref="E11:M11"/>
    <mergeCell ref="N11:X11"/>
    <mergeCell ref="Y11:AC11"/>
    <mergeCell ref="AD11:AF11"/>
    <mergeCell ref="AG11:AH11"/>
    <mergeCell ref="E12:M12"/>
    <mergeCell ref="N12:R12"/>
    <mergeCell ref="S12:T12"/>
    <mergeCell ref="U12:X12"/>
    <mergeCell ref="AB8:AH8"/>
    <mergeCell ref="N2:P2"/>
    <mergeCell ref="Q2:AH2"/>
    <mergeCell ref="A3:AH4"/>
    <mergeCell ref="A5:B18"/>
    <mergeCell ref="C5:F7"/>
    <mergeCell ref="G5:J5"/>
    <mergeCell ref="C9:I10"/>
    <mergeCell ref="J9:P9"/>
    <mergeCell ref="J10:P10"/>
    <mergeCell ref="S14:T14"/>
    <mergeCell ref="U14:V14"/>
    <mergeCell ref="W14:X14"/>
    <mergeCell ref="J8:L8"/>
    <mergeCell ref="M8:V8"/>
    <mergeCell ref="W8:AA8"/>
    <mergeCell ref="Q10:AH10"/>
    <mergeCell ref="Q9:U9"/>
    <mergeCell ref="W9:AA9"/>
    <mergeCell ref="AC9:AG9"/>
    <mergeCell ref="E16:M16"/>
    <mergeCell ref="N16:P16"/>
    <mergeCell ref="Q16:R16"/>
    <mergeCell ref="S16:T16"/>
    <mergeCell ref="U16:V16"/>
    <mergeCell ref="K5:AH5"/>
    <mergeCell ref="G6:J7"/>
    <mergeCell ref="K6:AH7"/>
    <mergeCell ref="C8:I8"/>
    <mergeCell ref="Q14:R14"/>
  </mergeCells>
  <dataValidations count="2">
    <dataValidation type="list" allowBlank="1" showInputMessage="1" showErrorMessage="1" prompt="この項目が該当する場合「○」を選択してください" sqref="Q37:Q51 AC37:AC51 W37:W51">
      <formula1>"○"</formula1>
    </dataValidation>
    <dataValidation type="list" allowBlank="1" showInputMessage="1" showErrorMessage="1" sqref="V9 AB9 AH9">
      <formula1>"□,■"</formula1>
    </dataValidation>
  </dataValidations>
  <printOptions horizontalCentered="1"/>
  <pageMargins left="0.5905511811023623" right="0.3937007874015748" top="0.5905511811023623" bottom="0.5905511811023623" header="0.31496062992125984" footer="0.31496062992125984"/>
  <pageSetup fitToHeight="0" fitToWidth="0"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CF81"/>
  <sheetViews>
    <sheetView view="pageBreakPreview" zoomScaleSheetLayoutView="100" zoomScalePageLayoutView="0" workbookViewId="0" topLeftCell="A1">
      <selection activeCell="G3" sqref="G3:AP3"/>
    </sheetView>
  </sheetViews>
  <sheetFormatPr defaultColWidth="3.125" defaultRowHeight="13.5"/>
  <cols>
    <col min="1" max="3" width="1.625" style="149" customWidth="1"/>
    <col min="4" max="41" width="2.00390625" style="149" customWidth="1"/>
    <col min="42" max="42" width="2.875" style="149" customWidth="1"/>
    <col min="43" max="83" width="2.00390625" style="149" customWidth="1"/>
    <col min="84" max="84" width="2.50390625" style="149" customWidth="1"/>
    <col min="85" max="16384" width="3.125" style="149" customWidth="1"/>
  </cols>
  <sheetData>
    <row r="1" spans="1:42" ht="18.75" customHeight="1">
      <c r="A1" s="170" t="s">
        <v>208</v>
      </c>
      <c r="B1" s="148"/>
      <c r="Z1" s="150"/>
      <c r="AA1" s="150"/>
      <c r="AB1" s="150"/>
      <c r="AC1" s="150"/>
      <c r="AD1" s="150"/>
      <c r="AE1" s="150"/>
      <c r="AF1" s="150"/>
      <c r="AG1" s="150"/>
      <c r="AH1" s="150"/>
      <c r="AI1" s="150"/>
      <c r="AJ1" s="150"/>
      <c r="AK1" s="150"/>
      <c r="AL1" s="150"/>
      <c r="AM1" s="150"/>
      <c r="AN1" s="150"/>
      <c r="AO1" s="150"/>
      <c r="AP1" s="151"/>
    </row>
    <row r="2" spans="1:84" ht="18.75" customHeight="1">
      <c r="A2" s="766" t="s">
        <v>196</v>
      </c>
      <c r="B2" s="766"/>
      <c r="C2" s="766"/>
      <c r="D2" s="766"/>
      <c r="E2" s="766"/>
      <c r="F2" s="766"/>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165"/>
      <c r="AR2" s="165"/>
      <c r="AS2" s="165"/>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71"/>
    </row>
    <row r="3" spans="1:84" ht="18.75" customHeight="1">
      <c r="A3" s="259"/>
      <c r="B3" s="259"/>
      <c r="C3" s="259"/>
      <c r="D3" s="259"/>
      <c r="E3" s="259"/>
      <c r="F3" s="259"/>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165"/>
      <c r="AR3" s="165"/>
      <c r="AS3" s="165"/>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71"/>
    </row>
    <row r="4" spans="1:84" ht="18.75" customHeight="1">
      <c r="A4" s="767" t="s">
        <v>197</v>
      </c>
      <c r="B4" s="768"/>
      <c r="C4" s="768"/>
      <c r="D4" s="768"/>
      <c r="E4" s="768"/>
      <c r="F4" s="769"/>
      <c r="G4" s="770"/>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2"/>
      <c r="AQ4" s="746" t="s">
        <v>209</v>
      </c>
      <c r="AR4" s="746"/>
      <c r="AS4" s="746"/>
      <c r="AT4" s="746"/>
      <c r="AU4" s="746"/>
      <c r="AV4" s="746"/>
      <c r="AW4" s="746"/>
      <c r="AX4" s="746"/>
      <c r="AY4" s="746"/>
      <c r="AZ4" s="746"/>
      <c r="BA4" s="746"/>
      <c r="BB4" s="746"/>
      <c r="BC4" s="746"/>
      <c r="BD4" s="746"/>
      <c r="BE4" s="746"/>
      <c r="BF4" s="746"/>
      <c r="BG4" s="746"/>
      <c r="BH4" s="746"/>
      <c r="BI4" s="746"/>
      <c r="BJ4" s="746"/>
      <c r="BK4" s="746"/>
      <c r="BL4" s="746"/>
      <c r="BM4" s="746"/>
      <c r="BN4" s="746"/>
      <c r="BO4" s="746"/>
      <c r="BP4" s="746"/>
      <c r="BQ4" s="746"/>
      <c r="BR4" s="746"/>
      <c r="BS4" s="746"/>
      <c r="BT4" s="746"/>
      <c r="BU4" s="746"/>
      <c r="BV4" s="746"/>
      <c r="BW4" s="746"/>
      <c r="BX4" s="746"/>
      <c r="BY4" s="746"/>
      <c r="BZ4" s="746"/>
      <c r="CA4" s="746"/>
      <c r="CB4" s="746"/>
      <c r="CC4" s="746"/>
      <c r="CD4" s="746"/>
      <c r="CE4" s="746"/>
      <c r="CF4" s="746"/>
    </row>
    <row r="5" spans="1:84" s="153" customFormat="1" ht="22.5" customHeight="1" thickBot="1">
      <c r="A5" s="747" t="s">
        <v>210</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9"/>
      <c r="AQ5" s="750" t="s">
        <v>211</v>
      </c>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2"/>
    </row>
    <row r="6" spans="1:84" s="153" customFormat="1" ht="13.5" customHeight="1" thickTop="1">
      <c r="A6" s="753" t="s">
        <v>200</v>
      </c>
      <c r="B6" s="754"/>
      <c r="C6" s="755"/>
      <c r="D6" s="158" t="s">
        <v>213</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9"/>
      <c r="AP6" s="160" t="s">
        <v>214</v>
      </c>
      <c r="AQ6" s="180"/>
      <c r="AR6" s="154" t="s">
        <v>215</v>
      </c>
      <c r="AS6" s="181"/>
      <c r="AT6" s="181"/>
      <c r="AU6" s="181"/>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67"/>
    </row>
    <row r="7" spans="1:84" s="153" customFormat="1" ht="13.5" customHeight="1">
      <c r="A7" s="756"/>
      <c r="B7" s="757"/>
      <c r="C7" s="758"/>
      <c r="D7" s="161"/>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9"/>
      <c r="AP7" s="160">
        <v>2</v>
      </c>
      <c r="AQ7" s="182"/>
      <c r="AR7" s="156" t="s">
        <v>216</v>
      </c>
      <c r="AS7" s="169"/>
      <c r="AT7" s="169"/>
      <c r="AU7" s="169"/>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7"/>
    </row>
    <row r="8" spans="1:84" s="153" customFormat="1" ht="13.5" customHeight="1">
      <c r="A8" s="756"/>
      <c r="B8" s="757"/>
      <c r="C8" s="758"/>
      <c r="D8" s="161"/>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9"/>
      <c r="AP8" s="160">
        <v>3</v>
      </c>
      <c r="AQ8" s="182"/>
      <c r="AR8" s="156" t="s">
        <v>217</v>
      </c>
      <c r="AS8" s="169"/>
      <c r="AT8" s="169"/>
      <c r="AU8" s="169"/>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7"/>
    </row>
    <row r="9" spans="1:84" s="153" customFormat="1" ht="13.5" customHeight="1">
      <c r="A9" s="756"/>
      <c r="B9" s="757"/>
      <c r="C9" s="758"/>
      <c r="D9" s="161"/>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9"/>
      <c r="AP9" s="160">
        <v>4</v>
      </c>
      <c r="AQ9" s="182"/>
      <c r="AR9" s="172" t="s">
        <v>218</v>
      </c>
      <c r="AS9" s="169"/>
      <c r="AT9" s="169"/>
      <c r="AU9" s="169"/>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7"/>
    </row>
    <row r="10" spans="1:84" s="153" customFormat="1" ht="13.5" customHeight="1">
      <c r="A10" s="756"/>
      <c r="B10" s="757"/>
      <c r="C10" s="758"/>
      <c r="D10" s="163"/>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62"/>
      <c r="AP10" s="164">
        <v>5</v>
      </c>
      <c r="AQ10" s="182"/>
      <c r="AR10" s="172" t="s">
        <v>219</v>
      </c>
      <c r="AS10" s="169"/>
      <c r="AT10" s="169"/>
      <c r="AU10" s="169"/>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7"/>
    </row>
    <row r="11" spans="1:84" s="153" customFormat="1" ht="13.5" customHeight="1">
      <c r="A11" s="756"/>
      <c r="B11" s="757"/>
      <c r="C11" s="758"/>
      <c r="D11" s="161" t="s">
        <v>221</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9"/>
      <c r="AP11" s="160">
        <v>1</v>
      </c>
      <c r="AQ11" s="182"/>
      <c r="AR11" s="172" t="s">
        <v>222</v>
      </c>
      <c r="AS11" s="169"/>
      <c r="AT11" s="169"/>
      <c r="AU11" s="169"/>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7"/>
    </row>
    <row r="12" spans="1:84" s="153" customFormat="1" ht="13.5" customHeight="1">
      <c r="A12" s="756"/>
      <c r="B12" s="757"/>
      <c r="C12" s="758"/>
      <c r="D12" s="161"/>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9"/>
      <c r="AP12" s="160">
        <v>2</v>
      </c>
      <c r="AQ12" s="182"/>
      <c r="AR12" s="172" t="s">
        <v>223</v>
      </c>
      <c r="AS12" s="183"/>
      <c r="AT12" s="183"/>
      <c r="AU12" s="183"/>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8"/>
    </row>
    <row r="13" spans="1:84" s="153" customFormat="1" ht="13.5" customHeight="1">
      <c r="A13" s="756"/>
      <c r="B13" s="757"/>
      <c r="C13" s="758"/>
      <c r="D13" s="161"/>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9"/>
      <c r="AP13" s="160">
        <v>3</v>
      </c>
      <c r="AQ13" s="182"/>
      <c r="AR13" s="172" t="s">
        <v>224</v>
      </c>
      <c r="AS13" s="183"/>
      <c r="AT13" s="183"/>
      <c r="AU13" s="183"/>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8"/>
    </row>
    <row r="14" spans="1:84" s="153" customFormat="1" ht="13.5" customHeight="1">
      <c r="A14" s="756"/>
      <c r="B14" s="757"/>
      <c r="C14" s="758"/>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9"/>
      <c r="AP14" s="160">
        <v>4</v>
      </c>
      <c r="AQ14" s="182"/>
      <c r="AR14" s="172" t="s">
        <v>225</v>
      </c>
      <c r="AS14" s="183"/>
      <c r="AT14" s="183"/>
      <c r="AU14" s="183"/>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8"/>
    </row>
    <row r="15" spans="1:84" s="153" customFormat="1" ht="13.5" customHeight="1">
      <c r="A15" s="756"/>
      <c r="B15" s="757"/>
      <c r="C15" s="758"/>
      <c r="D15" s="163"/>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62"/>
      <c r="AP15" s="164">
        <v>5</v>
      </c>
      <c r="AQ15" s="182"/>
      <c r="AR15" s="205" t="s">
        <v>241</v>
      </c>
      <c r="AS15" s="183"/>
      <c r="AT15" s="183"/>
      <c r="AU15" s="183"/>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8"/>
    </row>
    <row r="16" spans="1:84" s="153" customFormat="1" ht="13.5" customHeight="1">
      <c r="A16" s="756"/>
      <c r="B16" s="757"/>
      <c r="C16" s="758"/>
      <c r="D16" s="161" t="s">
        <v>226</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9"/>
      <c r="AP16" s="160">
        <v>1</v>
      </c>
      <c r="AQ16" s="184"/>
      <c r="AR16" s="206" t="s">
        <v>242</v>
      </c>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6"/>
    </row>
    <row r="17" spans="1:84" s="153" customFormat="1" ht="13.5" customHeight="1">
      <c r="A17" s="756"/>
      <c r="B17" s="757"/>
      <c r="C17" s="758"/>
      <c r="D17" s="161"/>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9"/>
      <c r="AP17" s="160">
        <v>2</v>
      </c>
      <c r="AQ17" s="173"/>
      <c r="AR17" s="174"/>
      <c r="AS17" s="175"/>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87"/>
    </row>
    <row r="18" spans="1:84" s="153" customFormat="1" ht="13.5" customHeight="1">
      <c r="A18" s="756"/>
      <c r="B18" s="757"/>
      <c r="C18" s="758"/>
      <c r="D18" s="158"/>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9"/>
      <c r="AP18" s="160">
        <v>3</v>
      </c>
      <c r="AQ18" s="177"/>
      <c r="AR18" s="175"/>
      <c r="AS18" s="175"/>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87"/>
    </row>
    <row r="19" spans="1:84" s="153" customFormat="1" ht="13.5" customHeight="1">
      <c r="A19" s="756"/>
      <c r="B19" s="757"/>
      <c r="C19" s="758"/>
      <c r="D19" s="158"/>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9"/>
      <c r="AP19" s="160">
        <v>4</v>
      </c>
      <c r="AQ19" s="177"/>
      <c r="AR19" s="175"/>
      <c r="AS19" s="175"/>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87"/>
    </row>
    <row r="20" spans="1:84" s="153" customFormat="1" ht="13.5" customHeight="1">
      <c r="A20" s="759"/>
      <c r="B20" s="760"/>
      <c r="C20" s="761"/>
      <c r="D20" s="163"/>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62"/>
      <c r="AP20" s="164">
        <v>5</v>
      </c>
      <c r="AQ20" s="177"/>
      <c r="AR20" s="175"/>
      <c r="AS20" s="175"/>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87"/>
    </row>
    <row r="21" spans="1:84" s="153" customFormat="1" ht="13.5" customHeight="1">
      <c r="A21" s="762" t="s">
        <v>202</v>
      </c>
      <c r="B21" s="763"/>
      <c r="C21" s="764"/>
      <c r="D21" s="158" t="s">
        <v>212</v>
      </c>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60" t="s">
        <v>201</v>
      </c>
      <c r="AQ21" s="177"/>
      <c r="AR21" s="175"/>
      <c r="AS21" s="175"/>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87"/>
    </row>
    <row r="22" spans="1:84" s="153" customFormat="1" ht="13.5" customHeight="1">
      <c r="A22" s="756"/>
      <c r="B22" s="757"/>
      <c r="C22" s="758"/>
      <c r="D22" s="161"/>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60">
        <v>2</v>
      </c>
      <c r="AQ22" s="177"/>
      <c r="AR22" s="175"/>
      <c r="AS22" s="175"/>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87"/>
    </row>
    <row r="23" spans="1:84" s="153" customFormat="1" ht="13.5" customHeight="1">
      <c r="A23" s="756"/>
      <c r="B23" s="757"/>
      <c r="C23" s="758"/>
      <c r="D23" s="161"/>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60">
        <v>3</v>
      </c>
      <c r="AQ23" s="177"/>
      <c r="AR23" s="175"/>
      <c r="AS23" s="175"/>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87"/>
    </row>
    <row r="24" spans="1:84" s="153" customFormat="1" ht="13.5" customHeight="1">
      <c r="A24" s="756"/>
      <c r="B24" s="757"/>
      <c r="C24" s="758"/>
      <c r="D24" s="161"/>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60">
        <v>4</v>
      </c>
      <c r="AQ24" s="177"/>
      <c r="AR24" s="175"/>
      <c r="AS24" s="175"/>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87"/>
    </row>
    <row r="25" spans="1:84" s="153" customFormat="1" ht="13.5" customHeight="1">
      <c r="A25" s="756"/>
      <c r="B25" s="757"/>
      <c r="C25" s="758"/>
      <c r="D25" s="163"/>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64">
        <v>5</v>
      </c>
      <c r="AQ25" s="177"/>
      <c r="AR25" s="175"/>
      <c r="AS25" s="175"/>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87"/>
    </row>
    <row r="26" spans="1:84" s="153" customFormat="1" ht="13.5" customHeight="1">
      <c r="A26" s="756"/>
      <c r="B26" s="757"/>
      <c r="C26" s="758"/>
      <c r="D26" s="161" t="s">
        <v>221</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9"/>
      <c r="AP26" s="160">
        <v>1</v>
      </c>
      <c r="AQ26" s="177"/>
      <c r="AR26" s="175"/>
      <c r="AS26" s="175"/>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87"/>
    </row>
    <row r="27" spans="1:84" s="153" customFormat="1" ht="13.5" customHeight="1">
      <c r="A27" s="756"/>
      <c r="B27" s="757"/>
      <c r="C27" s="758"/>
      <c r="D27" s="161"/>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9"/>
      <c r="AP27" s="160">
        <v>2</v>
      </c>
      <c r="AQ27" s="177"/>
      <c r="AR27" s="175"/>
      <c r="AS27" s="175"/>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87"/>
    </row>
    <row r="28" spans="1:84" s="153" customFormat="1" ht="13.5" customHeight="1">
      <c r="A28" s="756"/>
      <c r="B28" s="757"/>
      <c r="C28" s="758"/>
      <c r="D28" s="161"/>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9"/>
      <c r="AP28" s="160">
        <v>3</v>
      </c>
      <c r="AQ28" s="177"/>
      <c r="AR28" s="175"/>
      <c r="AS28" s="175"/>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7"/>
    </row>
    <row r="29" spans="1:84" s="153" customFormat="1" ht="13.5" customHeight="1">
      <c r="A29" s="756"/>
      <c r="B29" s="757"/>
      <c r="C29" s="758"/>
      <c r="D29" s="161"/>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9"/>
      <c r="AP29" s="160">
        <v>4</v>
      </c>
      <c r="AQ29" s="177"/>
      <c r="AR29" s="175"/>
      <c r="AS29" s="175"/>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7"/>
    </row>
    <row r="30" spans="1:84" s="153" customFormat="1" ht="13.5" customHeight="1">
      <c r="A30" s="756"/>
      <c r="B30" s="757"/>
      <c r="C30" s="758"/>
      <c r="D30" s="163"/>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62"/>
      <c r="AP30" s="164">
        <v>5</v>
      </c>
      <c r="AQ30" s="177"/>
      <c r="AR30" s="175"/>
      <c r="AS30" s="175"/>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7"/>
    </row>
    <row r="31" spans="1:84" s="153" customFormat="1" ht="13.5" customHeight="1">
      <c r="A31" s="756"/>
      <c r="B31" s="757"/>
      <c r="C31" s="758"/>
      <c r="D31" s="161" t="s">
        <v>227</v>
      </c>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60">
        <v>1</v>
      </c>
      <c r="AQ31" s="177"/>
      <c r="AR31" s="175"/>
      <c r="AS31" s="175"/>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7"/>
    </row>
    <row r="32" spans="1:84" s="153" customFormat="1" ht="13.5" customHeight="1">
      <c r="A32" s="756"/>
      <c r="B32" s="757"/>
      <c r="C32" s="758"/>
      <c r="D32" s="161"/>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60">
        <v>2</v>
      </c>
      <c r="AQ32" s="177"/>
      <c r="AR32" s="175"/>
      <c r="AS32" s="175"/>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7"/>
    </row>
    <row r="33" spans="1:84" s="153" customFormat="1" ht="13.5" customHeight="1">
      <c r="A33" s="756"/>
      <c r="B33" s="757"/>
      <c r="C33" s="758"/>
      <c r="D33" s="158"/>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60">
        <v>3</v>
      </c>
      <c r="AQ33" s="178"/>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94"/>
    </row>
    <row r="34" spans="1:84" s="153" customFormat="1" ht="13.5" customHeight="1">
      <c r="A34" s="756"/>
      <c r="B34" s="757"/>
      <c r="C34" s="758"/>
      <c r="D34" s="158"/>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60">
        <v>4</v>
      </c>
      <c r="AQ34" s="192"/>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93"/>
    </row>
    <row r="35" spans="1:84" s="153" customFormat="1" ht="13.5" customHeight="1">
      <c r="A35" s="759"/>
      <c r="B35" s="760"/>
      <c r="C35" s="761"/>
      <c r="D35" s="163"/>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64">
        <v>5</v>
      </c>
      <c r="AQ35" s="192"/>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93"/>
    </row>
    <row r="36" spans="1:84" s="153" customFormat="1" ht="13.5" customHeight="1">
      <c r="A36" s="762" t="s">
        <v>203</v>
      </c>
      <c r="B36" s="763"/>
      <c r="C36" s="764"/>
      <c r="D36" s="158" t="s">
        <v>212</v>
      </c>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60">
        <v>1</v>
      </c>
      <c r="AQ36" s="192"/>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93"/>
    </row>
    <row r="37" spans="1:84" s="153" customFormat="1" ht="13.5" customHeight="1">
      <c r="A37" s="756"/>
      <c r="B37" s="757"/>
      <c r="C37" s="758"/>
      <c r="D37" s="161"/>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60">
        <v>2</v>
      </c>
      <c r="AQ37" s="192"/>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93"/>
    </row>
    <row r="38" spans="1:84" s="153" customFormat="1" ht="13.5" customHeight="1">
      <c r="A38" s="756"/>
      <c r="B38" s="757"/>
      <c r="C38" s="758"/>
      <c r="D38" s="161"/>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60">
        <v>3</v>
      </c>
      <c r="AQ38" s="192"/>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93"/>
    </row>
    <row r="39" spans="1:84" s="153" customFormat="1" ht="13.5" customHeight="1">
      <c r="A39" s="756"/>
      <c r="B39" s="757"/>
      <c r="C39" s="758"/>
      <c r="D39" s="161"/>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60">
        <v>4</v>
      </c>
      <c r="AQ39" s="192"/>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93"/>
    </row>
    <row r="40" spans="1:84" s="153" customFormat="1" ht="13.5" customHeight="1">
      <c r="A40" s="756"/>
      <c r="B40" s="757"/>
      <c r="C40" s="758"/>
      <c r="D40" s="163"/>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64">
        <v>5</v>
      </c>
      <c r="AQ40" s="192"/>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93"/>
    </row>
    <row r="41" spans="1:84" s="153" customFormat="1" ht="13.5" customHeight="1">
      <c r="A41" s="756"/>
      <c r="B41" s="757"/>
      <c r="C41" s="758"/>
      <c r="D41" s="161" t="s">
        <v>220</v>
      </c>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9"/>
      <c r="AP41" s="160">
        <v>1</v>
      </c>
      <c r="AQ41" s="192"/>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93"/>
    </row>
    <row r="42" spans="1:84" s="153" customFormat="1" ht="13.5" customHeight="1">
      <c r="A42" s="756"/>
      <c r="B42" s="757"/>
      <c r="C42" s="758"/>
      <c r="D42" s="161"/>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9"/>
      <c r="AP42" s="160">
        <v>2</v>
      </c>
      <c r="AQ42" s="192"/>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93"/>
    </row>
    <row r="43" spans="1:84" s="153" customFormat="1" ht="13.5" customHeight="1">
      <c r="A43" s="756"/>
      <c r="B43" s="757"/>
      <c r="C43" s="758"/>
      <c r="D43" s="161"/>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9"/>
      <c r="AP43" s="160">
        <v>3</v>
      </c>
      <c r="AQ43" s="192"/>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93"/>
    </row>
    <row r="44" spans="1:84" s="153" customFormat="1" ht="13.5" customHeight="1">
      <c r="A44" s="756"/>
      <c r="B44" s="757"/>
      <c r="C44" s="758"/>
      <c r="D44" s="161"/>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9"/>
      <c r="AP44" s="160">
        <v>4</v>
      </c>
      <c r="AQ44" s="192"/>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93"/>
    </row>
    <row r="45" spans="1:84" s="153" customFormat="1" ht="13.5" customHeight="1">
      <c r="A45" s="756"/>
      <c r="B45" s="757"/>
      <c r="C45" s="758"/>
      <c r="D45" s="163"/>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62"/>
      <c r="AP45" s="164">
        <v>5</v>
      </c>
      <c r="AQ45" s="192"/>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93"/>
    </row>
    <row r="46" spans="1:84" s="153" customFormat="1" ht="13.5" customHeight="1">
      <c r="A46" s="756"/>
      <c r="B46" s="757"/>
      <c r="C46" s="758"/>
      <c r="D46" s="161" t="s">
        <v>227</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60">
        <v>1</v>
      </c>
      <c r="AQ46" s="192"/>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93"/>
    </row>
    <row r="47" spans="1:84" s="153" customFormat="1" ht="13.5" customHeight="1">
      <c r="A47" s="756"/>
      <c r="B47" s="757"/>
      <c r="C47" s="758"/>
      <c r="D47" s="161"/>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60">
        <v>2</v>
      </c>
      <c r="AQ47" s="192"/>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93"/>
    </row>
    <row r="48" spans="1:84" s="153" customFormat="1" ht="13.5" customHeight="1">
      <c r="A48" s="756"/>
      <c r="B48" s="757"/>
      <c r="C48" s="758"/>
      <c r="D48" s="158"/>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60">
        <v>3</v>
      </c>
      <c r="AQ48" s="192"/>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93"/>
    </row>
    <row r="49" spans="1:84" s="153" customFormat="1" ht="13.5" customHeight="1">
      <c r="A49" s="756"/>
      <c r="B49" s="757"/>
      <c r="C49" s="758"/>
      <c r="D49" s="158"/>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60">
        <v>4</v>
      </c>
      <c r="AQ49" s="192"/>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93"/>
    </row>
    <row r="50" spans="1:84" s="153" customFormat="1" ht="13.5" customHeight="1">
      <c r="A50" s="759"/>
      <c r="B50" s="760"/>
      <c r="C50" s="761"/>
      <c r="D50" s="163"/>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64">
        <v>5</v>
      </c>
      <c r="AQ50" s="192"/>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93"/>
    </row>
    <row r="51" spans="43:84" s="153" customFormat="1" ht="13.5" customHeight="1">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row>
    <row r="52" spans="43:84" s="153" customFormat="1" ht="13.5" customHeight="1">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row>
    <row r="53" spans="43:84" s="153" customFormat="1" ht="13.5" customHeight="1">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row>
    <row r="54" spans="43:84" s="153" customFormat="1" ht="13.5" customHeight="1">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row>
    <row r="55" spans="43:84" s="153" customFormat="1" ht="13.5" customHeight="1">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row>
    <row r="56" spans="43:84" s="153" customFormat="1" ht="13.5" customHeight="1">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row>
    <row r="57" spans="43:84" s="153" customFormat="1" ht="13.5" customHeight="1">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row>
    <row r="58" spans="43:84" s="153" customFormat="1" ht="13.5" customHeight="1">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row>
    <row r="59" spans="43:84" s="153" customFormat="1" ht="13.5" customHeight="1">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row>
    <row r="60" s="153" customFormat="1" ht="16.5" customHeight="1"/>
    <row r="61" s="153" customFormat="1" ht="16.5" customHeight="1"/>
    <row r="62" s="153" customFormat="1" ht="16.5" customHeight="1"/>
    <row r="63" s="153" customFormat="1" ht="16.5" customHeight="1"/>
    <row r="64" s="153" customFormat="1" ht="16.5" customHeight="1"/>
    <row r="65" s="153" customFormat="1" ht="22.5" customHeight="1"/>
    <row r="66" s="153" customFormat="1" ht="12.75" customHeight="1"/>
    <row r="67" s="153" customFormat="1" ht="12.75" customHeight="1"/>
    <row r="68" s="153" customFormat="1" ht="12.75" customHeight="1"/>
    <row r="69" s="153" customFormat="1" ht="12.75" customHeight="1"/>
    <row r="70" s="153" customFormat="1" ht="12.75" customHeight="1"/>
    <row r="71" s="153" customFormat="1" ht="12.75" customHeight="1"/>
    <row r="72" s="153" customFormat="1" ht="12.75" customHeight="1"/>
    <row r="73" spans="1:42" s="153" customFormat="1" ht="12.75" customHeight="1">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row>
    <row r="74" spans="1:42" s="153" customFormat="1" ht="12.75" customHeight="1">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row>
    <row r="75" spans="1:42" s="153" customFormat="1" ht="12.75" customHeight="1">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row>
    <row r="76" spans="1:42" s="153" customFormat="1" ht="12.75"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row>
    <row r="77" spans="1:42" s="153" customFormat="1" ht="12.75" customHeight="1">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row>
    <row r="78" spans="1:42" s="153" customFormat="1" ht="12.75" customHeight="1">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row>
    <row r="79" spans="1:42" s="153" customFormat="1" ht="12.75" customHeight="1">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row>
    <row r="80" spans="1:42" s="153" customFormat="1" ht="12.75" customHeight="1">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row>
    <row r="81" spans="1:42" s="153" customFormat="1" ht="12.75" customHeight="1">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row>
    <row r="82" ht="18" customHeight="1"/>
  </sheetData>
  <sheetProtection sheet="1"/>
  <mergeCells count="11">
    <mergeCell ref="G3:AP3"/>
    <mergeCell ref="A2:F2"/>
    <mergeCell ref="G2:AP2"/>
    <mergeCell ref="A4:F4"/>
    <mergeCell ref="G4:AP4"/>
    <mergeCell ref="AQ4:CF4"/>
    <mergeCell ref="A5:AP5"/>
    <mergeCell ref="AQ5:CF5"/>
    <mergeCell ref="A6:C20"/>
    <mergeCell ref="A21:C35"/>
    <mergeCell ref="A36:C50"/>
  </mergeCells>
  <printOptions horizontalCentered="1"/>
  <pageMargins left="0.5905511811023623" right="0.1968503937007874" top="0.7874015748031497" bottom="0.3937007874015748" header="0.31496062992125984" footer="0.31496062992125984"/>
  <pageSetup horizontalDpi="600" verticalDpi="600" orientation="portrait" paperSize="9" r:id="rId2"/>
  <colBreaks count="1" manualBreakCount="1">
    <brk id="42"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2017-01-06T06:14:40Z</dcterms:created>
  <dcterms:modified xsi:type="dcterms:W3CDTF">2022-11-09T03:58:39Z</dcterms:modified>
  <cp:category/>
  <cp:version/>
  <cp:contentType/>
  <cp:contentStatus/>
</cp:coreProperties>
</file>