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040" tabRatio="870" activeTab="1"/>
  </bookViews>
  <sheets>
    <sheet name="評価項目(標準)" sheetId="57" r:id="rId1"/>
    <sheet name="届出書" sheetId="2" r:id="rId2"/>
    <sheet name="様式１" sheetId="66" r:id="rId3"/>
    <sheet name="様式１【経常ＪＶ用】" sheetId="74" r:id="rId4"/>
    <sheet name="様式２" sheetId="135" r:id="rId5"/>
    <sheet name="様式３" sheetId="136" r:id="rId6"/>
    <sheet name="様式４（対策なし）" sheetId="130" r:id="rId7"/>
  </sheets>
  <definedNames>
    <definedName name="_xlnm.Print_Area" localSheetId="1">届出書!$A$1:$AA$41</definedName>
    <definedName name="_xlnm.Print_Area" localSheetId="0">'評価項目(標準)'!$B$1:$M$53</definedName>
    <definedName name="_xlnm.Print_Area" localSheetId="2">様式１!$B$1:$L$51</definedName>
    <definedName name="_xlnm.Print_Area" localSheetId="3">様式１【経常ＪＶ用】!$B$1:$O$52</definedName>
    <definedName name="_xlnm.Print_Area" localSheetId="4">様式２!$A$1:$BR$58</definedName>
    <definedName name="_xlnm.Print_Area" localSheetId="5">様式３!$A$1:$AH$36</definedName>
    <definedName name="_xlnm.Print_Area" localSheetId="6">'様式４（対策なし）'!$A$1:$CG$50</definedName>
    <definedName name="_xlnm.Print_Titles" localSheetId="0">'評価項目(標準)'!$B:$M,'評価項目(標準)'!$1:$4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74" l="1"/>
  <c r="J43" i="74"/>
  <c r="J43" i="66"/>
  <c r="K5" i="57" l="1"/>
  <c r="E42" i="66" l="1"/>
  <c r="K42" i="57" l="1"/>
  <c r="K34" i="57"/>
  <c r="J50" i="57" l="1"/>
  <c r="U17" i="136" l="1"/>
  <c r="U16" i="136"/>
  <c r="U15" i="136"/>
  <c r="U14" i="136"/>
  <c r="AD33" i="135"/>
  <c r="Y14" i="136" l="1"/>
  <c r="H39" i="74"/>
  <c r="G39" i="74"/>
  <c r="H38" i="74"/>
  <c r="G38" i="74"/>
  <c r="L37" i="74"/>
  <c r="J37" i="74"/>
  <c r="H37" i="74"/>
  <c r="G37" i="74"/>
  <c r="F37" i="74"/>
  <c r="E37" i="74"/>
  <c r="D37" i="74"/>
  <c r="M37" i="74" l="1"/>
  <c r="H38" i="66" l="1"/>
  <c r="G38" i="66"/>
  <c r="H37" i="66"/>
  <c r="G37" i="66"/>
  <c r="H36" i="66"/>
  <c r="G36" i="66"/>
  <c r="F36" i="66"/>
  <c r="E36" i="66"/>
  <c r="D36" i="66"/>
  <c r="J36" i="66" l="1"/>
  <c r="J51" i="57"/>
  <c r="E15" i="74" l="1"/>
  <c r="D32" i="66" l="1"/>
  <c r="E14" i="66"/>
  <c r="M44" i="74" l="1"/>
  <c r="H19" i="66" l="1"/>
  <c r="G16" i="74" l="1"/>
  <c r="H20" i="74"/>
  <c r="G20" i="74"/>
  <c r="G19" i="74"/>
  <c r="G18" i="74"/>
  <c r="G17" i="74"/>
  <c r="H19" i="74"/>
  <c r="H18" i="74"/>
  <c r="H17" i="74"/>
  <c r="H16" i="74"/>
  <c r="J42" i="66"/>
  <c r="H20" i="66"/>
  <c r="H18" i="66"/>
  <c r="H17" i="66"/>
  <c r="H16" i="66"/>
  <c r="H15" i="66"/>
  <c r="J15" i="74" l="1"/>
  <c r="L15" i="74"/>
  <c r="M15" i="74" l="1"/>
  <c r="M43" i="74" l="1"/>
  <c r="H43" i="66"/>
  <c r="H42" i="66"/>
  <c r="E43" i="66"/>
  <c r="B43" i="66"/>
  <c r="B42" i="66"/>
  <c r="F14" i="66" l="1"/>
  <c r="F15" i="74"/>
  <c r="F12" i="74"/>
  <c r="G15" i="66"/>
  <c r="J14" i="66" s="1"/>
  <c r="G16" i="66"/>
  <c r="G17" i="66"/>
  <c r="G18" i="66"/>
  <c r="G33" i="74"/>
  <c r="G34" i="74"/>
  <c r="G33" i="66"/>
  <c r="G32" i="66"/>
  <c r="F20" i="66"/>
  <c r="E20" i="66"/>
  <c r="H23" i="74"/>
  <c r="H22" i="74"/>
  <c r="H21" i="74"/>
  <c r="E12" i="74"/>
  <c r="H21" i="66"/>
  <c r="H22" i="66"/>
  <c r="G22" i="74"/>
  <c r="G21" i="66"/>
  <c r="E43" i="74"/>
  <c r="B6" i="74"/>
  <c r="C6" i="74"/>
  <c r="D6" i="74"/>
  <c r="E6" i="74"/>
  <c r="F6" i="74"/>
  <c r="G6" i="74"/>
  <c r="H6" i="74"/>
  <c r="J6" i="74"/>
  <c r="M6" i="74" s="1"/>
  <c r="G7" i="74"/>
  <c r="H7" i="74"/>
  <c r="E8" i="74"/>
  <c r="F8" i="74"/>
  <c r="G8" i="74"/>
  <c r="H8" i="74"/>
  <c r="G9" i="74"/>
  <c r="H9" i="74"/>
  <c r="E10" i="74"/>
  <c r="F10" i="74"/>
  <c r="G10" i="74"/>
  <c r="H10" i="74"/>
  <c r="G11" i="74"/>
  <c r="H11" i="74"/>
  <c r="G12" i="74"/>
  <c r="H12" i="74"/>
  <c r="J12" i="74"/>
  <c r="L12" i="74"/>
  <c r="G13" i="74"/>
  <c r="H13" i="74"/>
  <c r="G14" i="74"/>
  <c r="H14" i="74"/>
  <c r="C15" i="74"/>
  <c r="D15" i="74"/>
  <c r="E21" i="74"/>
  <c r="F21" i="74"/>
  <c r="G21" i="74"/>
  <c r="J21" i="74"/>
  <c r="M21" i="74" s="1"/>
  <c r="G23" i="74"/>
  <c r="C24" i="74"/>
  <c r="D24" i="74"/>
  <c r="E24" i="74"/>
  <c r="F24" i="74"/>
  <c r="G24" i="74"/>
  <c r="H24" i="74"/>
  <c r="J24" i="74"/>
  <c r="L24" i="74"/>
  <c r="G25" i="74"/>
  <c r="H25" i="74"/>
  <c r="D26" i="74"/>
  <c r="E26" i="74"/>
  <c r="F26" i="74"/>
  <c r="G26" i="74"/>
  <c r="H26" i="74"/>
  <c r="G27" i="74"/>
  <c r="H27" i="74"/>
  <c r="G28" i="74"/>
  <c r="M28" i="74"/>
  <c r="G29" i="74"/>
  <c r="G30" i="74"/>
  <c r="H30" i="74"/>
  <c r="M30" i="74"/>
  <c r="D31" i="74"/>
  <c r="E31" i="74"/>
  <c r="F31" i="74"/>
  <c r="G31" i="74"/>
  <c r="H31" i="74"/>
  <c r="G32" i="74"/>
  <c r="H32" i="74"/>
  <c r="D33" i="74"/>
  <c r="E33" i="74"/>
  <c r="F33" i="74"/>
  <c r="H33" i="74"/>
  <c r="H34" i="74"/>
  <c r="B35" i="74"/>
  <c r="C35" i="74"/>
  <c r="D35" i="74"/>
  <c r="E35" i="74"/>
  <c r="F35" i="74"/>
  <c r="G35" i="74"/>
  <c r="H35" i="74"/>
  <c r="J35" i="74"/>
  <c r="L35" i="74"/>
  <c r="G36" i="74"/>
  <c r="H36" i="74"/>
  <c r="D40" i="74"/>
  <c r="E40" i="74"/>
  <c r="F40" i="74"/>
  <c r="G40" i="74"/>
  <c r="H40" i="74"/>
  <c r="J40" i="74" s="1"/>
  <c r="G41" i="74"/>
  <c r="H41" i="74"/>
  <c r="G42" i="74"/>
  <c r="H42" i="74"/>
  <c r="B43" i="74"/>
  <c r="H43" i="74"/>
  <c r="B5" i="66"/>
  <c r="C5" i="66"/>
  <c r="D5" i="66"/>
  <c r="E5" i="66"/>
  <c r="F5" i="66"/>
  <c r="G5" i="66"/>
  <c r="H5" i="66"/>
  <c r="J5" i="66"/>
  <c r="J44" i="66" s="1"/>
  <c r="G6" i="66"/>
  <c r="H6" i="66"/>
  <c r="E7" i="66"/>
  <c r="F7" i="66"/>
  <c r="G7" i="66"/>
  <c r="H7" i="66"/>
  <c r="G8" i="66"/>
  <c r="H8" i="66"/>
  <c r="E9" i="66"/>
  <c r="F9" i="66"/>
  <c r="G9" i="66"/>
  <c r="H9" i="66"/>
  <c r="J9" i="66" s="1"/>
  <c r="G10" i="66"/>
  <c r="H10" i="66"/>
  <c r="E11" i="66"/>
  <c r="F11" i="66"/>
  <c r="G11" i="66"/>
  <c r="H11" i="66"/>
  <c r="J11" i="66"/>
  <c r="G12" i="66"/>
  <c r="H12" i="66"/>
  <c r="G13" i="66"/>
  <c r="H13" i="66"/>
  <c r="C14" i="66"/>
  <c r="D14" i="66"/>
  <c r="G19" i="66"/>
  <c r="G20" i="66"/>
  <c r="J20" i="66"/>
  <c r="G22" i="66"/>
  <c r="C23" i="66"/>
  <c r="D23" i="66"/>
  <c r="E23" i="66"/>
  <c r="F23" i="66"/>
  <c r="G23" i="66"/>
  <c r="H23" i="66"/>
  <c r="J23" i="66"/>
  <c r="G24" i="66"/>
  <c r="H24" i="66"/>
  <c r="D25" i="66"/>
  <c r="E25" i="66"/>
  <c r="F25" i="66"/>
  <c r="G25" i="66"/>
  <c r="J25" i="66" s="1"/>
  <c r="H25" i="66"/>
  <c r="G26" i="66"/>
  <c r="H26" i="66"/>
  <c r="G27" i="66"/>
  <c r="G28" i="66"/>
  <c r="G29" i="66"/>
  <c r="H29" i="66"/>
  <c r="D30" i="66"/>
  <c r="E30" i="66"/>
  <c r="F30" i="66"/>
  <c r="G30" i="66"/>
  <c r="H30" i="66"/>
  <c r="J30" i="66" s="1"/>
  <c r="G31" i="66"/>
  <c r="H31" i="66"/>
  <c r="E32" i="66"/>
  <c r="F32" i="66"/>
  <c r="H32" i="66"/>
  <c r="H33" i="66"/>
  <c r="B34" i="66"/>
  <c r="C34" i="66"/>
  <c r="D34" i="66"/>
  <c r="E34" i="66"/>
  <c r="F34" i="66"/>
  <c r="G34" i="66"/>
  <c r="H34" i="66"/>
  <c r="J34" i="66"/>
  <c r="G35" i="66"/>
  <c r="H35" i="66"/>
  <c r="D39" i="66"/>
  <c r="E39" i="66"/>
  <c r="F39" i="66"/>
  <c r="G39" i="66"/>
  <c r="H39" i="66"/>
  <c r="G40" i="66"/>
  <c r="H40" i="66"/>
  <c r="G41" i="66"/>
  <c r="H41" i="66"/>
  <c r="J31" i="74" l="1"/>
  <c r="J32" i="66"/>
  <c r="J7" i="66"/>
  <c r="L8" i="74"/>
  <c r="J39" i="66"/>
  <c r="L10" i="74"/>
  <c r="L33" i="74"/>
  <c r="J33" i="74"/>
  <c r="M33" i="74" s="1"/>
  <c r="L31" i="74"/>
  <c r="J10" i="74"/>
  <c r="M10" i="74" s="1"/>
  <c r="J8" i="74"/>
  <c r="L40" i="74"/>
  <c r="M40" i="74" s="1"/>
  <c r="L26" i="74"/>
  <c r="J26" i="74"/>
  <c r="M26" i="74" s="1"/>
  <c r="M12" i="74"/>
  <c r="M24" i="74"/>
  <c r="M35" i="74"/>
  <c r="M31" i="74" l="1"/>
  <c r="M8" i="74"/>
  <c r="M45" i="74" l="1"/>
</calcChain>
</file>

<file path=xl/sharedStrings.xml><?xml version="1.0" encoding="utf-8"?>
<sst xmlns="http://schemas.openxmlformats.org/spreadsheetml/2006/main" count="365" uniqueCount="287">
  <si>
    <t>簡易型Ｂ</t>
  </si>
  <si>
    <t>工事名：</t>
    <phoneticPr fontId="2"/>
  </si>
  <si>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</si>
  <si>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</si>
  <si>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</si>
  <si>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</si>
  <si>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</si>
  <si>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</si>
  <si>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</si>
  <si>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</si>
  <si>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</si>
  <si>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</si>
  <si>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</si>
  <si>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</si>
  <si>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</si>
  <si>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</si>
  <si>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</si>
  <si>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t>「本店及び建設業法上の主たる営業所」又は「建設業法上の営業所」の所在地により評価します。
・本店等の所在地を変更した場合、公告の前月から３６か月前までの期間の「１８か月以上連続した所在地」を評価の対象とします。</t>
    <phoneticPr fontId="2"/>
  </si>
  <si>
    <t>上記以外</t>
    <rPh sb="0" eb="2">
      <t>ジョウキ</t>
    </rPh>
    <rPh sb="2" eb="4">
      <t>イガイ</t>
    </rPh>
    <phoneticPr fontId="2"/>
  </si>
  <si>
    <t>施工箇所地域における工事実績</t>
    <rPh sb="0" eb="2">
      <t>セコウ</t>
    </rPh>
    <rPh sb="2" eb="4">
      <t>カショ</t>
    </rPh>
    <rPh sb="4" eb="6">
      <t>チイキ</t>
    </rPh>
    <rPh sb="10" eb="12">
      <t>コウジ</t>
    </rPh>
    <rPh sb="12" eb="14">
      <t>ジッセキ</t>
    </rPh>
    <phoneticPr fontId="2"/>
  </si>
  <si>
    <t>工事実績なし</t>
    <rPh sb="0" eb="2">
      <t>コウジ</t>
    </rPh>
    <rPh sb="2" eb="4">
      <t>ジッセキ</t>
    </rPh>
    <phoneticPr fontId="2"/>
  </si>
  <si>
    <t>無</t>
    <rPh sb="0" eb="1">
      <t>ム</t>
    </rPh>
    <phoneticPr fontId="2"/>
  </si>
  <si>
    <t>　公共施設美化活動実績</t>
    <rPh sb="1" eb="3">
      <t>コウキョウ</t>
    </rPh>
    <rPh sb="3" eb="5">
      <t>シセツ</t>
    </rPh>
    <rPh sb="5" eb="7">
      <t>ビカ</t>
    </rPh>
    <rPh sb="7" eb="9">
      <t>カツドウ</t>
    </rPh>
    <rPh sb="9" eb="11">
      <t>ジッセキ</t>
    </rPh>
    <phoneticPr fontId="2"/>
  </si>
  <si>
    <t>有</t>
    <rPh sb="0" eb="1">
      <t>ア</t>
    </rPh>
    <phoneticPr fontId="2"/>
  </si>
  <si>
    <t>災害協定の評価</t>
    <rPh sb="0" eb="2">
      <t>サイガイ</t>
    </rPh>
    <rPh sb="2" eb="4">
      <t>キョウテイ</t>
    </rPh>
    <rPh sb="5" eb="7">
      <t>ヒョウカ</t>
    </rPh>
    <phoneticPr fontId="2"/>
  </si>
  <si>
    <t>災害協定１の実績あり</t>
    <rPh sb="0" eb="2">
      <t>サイガイ</t>
    </rPh>
    <rPh sb="2" eb="4">
      <t>キョウテイ</t>
    </rPh>
    <rPh sb="6" eb="8">
      <t>ジッセキ</t>
    </rPh>
    <phoneticPr fontId="2"/>
  </si>
  <si>
    <t>災害協定２の実績あり</t>
    <rPh sb="0" eb="2">
      <t>サイガイ</t>
    </rPh>
    <rPh sb="2" eb="4">
      <t>キョウテイ</t>
    </rPh>
    <rPh sb="6" eb="8">
      <t>ジッセキ</t>
    </rPh>
    <phoneticPr fontId="2"/>
  </si>
  <si>
    <t>実績なし</t>
    <rPh sb="0" eb="2">
      <t>ジッセキ</t>
    </rPh>
    <phoneticPr fontId="2"/>
  </si>
  <si>
    <t>社会貢献度</t>
    <rPh sb="0" eb="1">
      <t>シャカイ</t>
    </rPh>
    <rPh sb="1" eb="4">
      <t>コウケンド</t>
    </rPh>
    <phoneticPr fontId="2"/>
  </si>
  <si>
    <t>社会貢献度</t>
    <rPh sb="0" eb="2">
      <t>シャカイ</t>
    </rPh>
    <rPh sb="2" eb="5">
      <t>コウケンド</t>
    </rPh>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</si>
  <si>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</si>
  <si>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</si>
  <si>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3" eb="94">
      <t>テン</t>
    </rPh>
    <rPh sb="151" eb="153">
      <t>ホウリツ</t>
    </rPh>
    <rPh sb="199" eb="201">
      <t>ホウリツ</t>
    </rPh>
    <rPh sb="204" eb="205">
      <t>ショウ</t>
    </rPh>
    <rPh sb="207" eb="208">
      <t>シャ</t>
    </rPh>
    <rPh sb="208" eb="210">
      <t>コヨウ</t>
    </rPh>
    <rPh sb="211" eb="214">
      <t>ギムヅ</t>
    </rPh>
    <rPh sb="221" eb="223">
      <t>キギョウ</t>
    </rPh>
    <rPh sb="225" eb="226">
      <t>ショウ</t>
    </rPh>
    <rPh sb="228" eb="229">
      <t>シャ</t>
    </rPh>
    <rPh sb="230" eb="232">
      <t>コヨウ</t>
    </rPh>
    <rPh sb="236" eb="238">
      <t>バアイ</t>
    </rPh>
    <rPh sb="239" eb="241">
      <t>ヒョウカ</t>
    </rPh>
    <rPh sb="248" eb="250">
      <t>ジンケン</t>
    </rPh>
    <rPh sb="251" eb="252">
      <t>カン</t>
    </rPh>
    <rPh sb="254" eb="256">
      <t>トリクミ</t>
    </rPh>
    <rPh sb="256" eb="258">
      <t>ジッセキ</t>
    </rPh>
    <rPh sb="260" eb="263">
      <t>ミエケン</t>
    </rPh>
    <rPh sb="264" eb="266">
      <t>カイサイ</t>
    </rPh>
    <rPh sb="268" eb="270">
      <t>ジンケン</t>
    </rPh>
    <rPh sb="271" eb="272">
      <t>カン</t>
    </rPh>
    <rPh sb="274" eb="276">
      <t>ケンシュウ</t>
    </rPh>
    <rPh sb="277" eb="279">
      <t>ジュコウ</t>
    </rPh>
    <rPh sb="279" eb="281">
      <t>ジッセキ</t>
    </rPh>
    <rPh sb="282" eb="283">
      <t>マタ</t>
    </rPh>
    <rPh sb="285" eb="287">
      <t>ショクギョウ</t>
    </rPh>
    <rPh sb="287" eb="289">
      <t>アンテイ</t>
    </rPh>
    <rPh sb="289" eb="290">
      <t>ホウ</t>
    </rPh>
    <rPh sb="291" eb="292">
      <t>モト</t>
    </rPh>
    <rPh sb="294" eb="296">
      <t>コウセイ</t>
    </rPh>
    <rPh sb="296" eb="298">
      <t>サイヨウ</t>
    </rPh>
    <rPh sb="298" eb="300">
      <t>センコウ</t>
    </rPh>
    <rPh sb="300" eb="302">
      <t>ジンケン</t>
    </rPh>
    <rPh sb="302" eb="304">
      <t>ケイハツ</t>
    </rPh>
    <rPh sb="304" eb="307">
      <t>スイシンイン</t>
    </rPh>
    <rPh sb="308" eb="310">
      <t>セッチ</t>
    </rPh>
    <rPh sb="317" eb="318">
      <t>ト</t>
    </rPh>
    <rPh sb="318" eb="319">
      <t>ク</t>
    </rPh>
    <rPh sb="319" eb="321">
      <t>ジッセキ</t>
    </rPh>
    <rPh sb="322" eb="324">
      <t>ウム</t>
    </rPh>
    <rPh sb="366" eb="368">
      <t>レイワ</t>
    </rPh>
    <rPh sb="369" eb="371">
      <t>ネンド</t>
    </rPh>
    <rPh sb="373" eb="375">
      <t>レイワ</t>
    </rPh>
    <rPh sb="376" eb="378">
      <t>ネンド</t>
    </rPh>
    <rPh sb="379" eb="381">
      <t>ジュコウ</t>
    </rPh>
    <rPh sb="381" eb="383">
      <t>ジッセキ</t>
    </rPh>
    <rPh sb="444" eb="446">
      <t>セッチ</t>
    </rPh>
    <rPh sb="602" eb="604">
      <t>ウケイレ</t>
    </rPh>
    <rPh sb="607" eb="611">
      <t>ウケイレジキ</t>
    </rPh>
    <rPh sb="612" eb="614">
      <t>ウケイレ</t>
    </rPh>
    <rPh sb="614" eb="616">
      <t>ニンズウ</t>
    </rPh>
    <rPh sb="801" eb="803">
      <t>ジュギョウ</t>
    </rPh>
    <rPh sb="887" eb="889">
      <t>ガッコウ</t>
    </rPh>
    <rPh sb="889" eb="890">
      <t>ガワ</t>
    </rPh>
    <rPh sb="892" eb="894">
      <t>チョウセイ</t>
    </rPh>
    <rPh sb="895" eb="897">
      <t>ケッカ</t>
    </rPh>
    <rPh sb="897" eb="900">
      <t>サンカシャ</t>
    </rPh>
    <rPh sb="903" eb="904">
      <t>メイ</t>
    </rPh>
    <rPh sb="904" eb="906">
      <t>ミマン</t>
    </rPh>
    <rPh sb="910" eb="912">
      <t>バアイ</t>
    </rPh>
    <rPh sb="1131" eb="1133">
      <t>レイワ</t>
    </rPh>
    <rPh sb="1134" eb="1136">
      <t>ネンド</t>
    </rPh>
    <rPh sb="1164" eb="1166">
      <t>ショクバ</t>
    </rPh>
    <rPh sb="1166" eb="1168">
      <t>カンキョウ</t>
    </rPh>
    <rPh sb="1172" eb="1174">
      <t>ジッセキ</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</si>
  <si>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</si>
  <si>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</si>
  <si>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</si>
  <si>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</si>
  <si>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</si>
  <si>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県内企業による施工</t>
    <rPh sb="0" eb="2">
      <t>ケンナイ</t>
    </rPh>
    <rPh sb="2" eb="4">
      <t>キギョウ</t>
    </rPh>
    <rPh sb="7" eb="9">
      <t>セコウ</t>
    </rPh>
    <phoneticPr fontId="2"/>
  </si>
  <si>
    <t>企業の技術力等</t>
    <rPh sb="0" eb="1">
      <t>キギョウ</t>
    </rPh>
    <rPh sb="2" eb="5">
      <t>ギジュツリョク</t>
    </rPh>
    <rPh sb="5" eb="6">
      <t>トウ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</si>
  <si>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</si>
  <si>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</si>
  <si>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評価対象工事の実績なし</t>
    <rPh sb="0" eb="2">
      <t>ヒョウカ</t>
    </rPh>
    <rPh sb="2" eb="4">
      <t>タイショウ</t>
    </rPh>
    <rPh sb="4" eb="6">
      <t>コウジ</t>
    </rPh>
    <rPh sb="7" eb="9">
      <t>ジッセキ</t>
    </rPh>
    <phoneticPr fontId="2"/>
  </si>
  <si>
    <t>工事成績</t>
    <rPh sb="0" eb="2">
      <t>コウジ</t>
    </rPh>
    <rPh sb="2" eb="4">
      <t>セイセキ</t>
    </rPh>
    <phoneticPr fontId="2"/>
  </si>
  <si>
    <t>申告工事成績点又は総合点</t>
    <rPh sb="0" eb="2">
      <t>シンコク</t>
    </rPh>
    <rPh sb="2" eb="4">
      <t>コウジ</t>
    </rPh>
    <rPh sb="4" eb="6">
      <t>セイセキ</t>
    </rPh>
    <rPh sb="6" eb="7">
      <t>テン</t>
    </rPh>
    <rPh sb="7" eb="8">
      <t>マタ</t>
    </rPh>
    <rPh sb="9" eb="11">
      <t>ソウゴウ</t>
    </rPh>
    <rPh sb="11" eb="12">
      <t>テン</t>
    </rPh>
    <phoneticPr fontId="2"/>
  </si>
  <si>
    <t xml:space="preserve">申告工事成績点が９０点以上の場合 </t>
    <rPh sb="0" eb="2">
      <t>シンコク</t>
    </rPh>
    <rPh sb="2" eb="4">
      <t>コウジ</t>
    </rPh>
    <rPh sb="4" eb="6">
      <t>セイセキ</t>
    </rPh>
    <rPh sb="6" eb="7">
      <t>テン</t>
    </rPh>
    <rPh sb="10" eb="11">
      <t>テン</t>
    </rPh>
    <rPh sb="11" eb="13">
      <t>イジョウ</t>
    </rPh>
    <phoneticPr fontId="2"/>
  </si>
  <si>
    <t>申告工事成績点が７５点以上９０点未満の場合
(申告工事成績点－７５点)　×　３０／１５</t>
    <phoneticPr fontId="2"/>
  </si>
  <si>
    <t>～</t>
    <phoneticPr fontId="2"/>
  </si>
  <si>
    <t>申告工事成績点が７５点未満の場合</t>
    <rPh sb="10" eb="11">
      <t>テン</t>
    </rPh>
    <rPh sb="11" eb="13">
      <t>ミマン</t>
    </rPh>
    <rPh sb="14" eb="16">
      <t>バアイ</t>
    </rPh>
    <phoneticPr fontId="2"/>
  </si>
  <si>
    <t>品質
マネジメント</t>
    <rPh sb="0" eb="2">
      <t>ヒンシツ</t>
    </rPh>
    <phoneticPr fontId="2"/>
  </si>
  <si>
    <t>品質マネジメントシステムの認証</t>
    <rPh sb="0" eb="2">
      <t>ヒンシツ</t>
    </rPh>
    <rPh sb="13" eb="15">
      <t>ニンショウ</t>
    </rPh>
    <phoneticPr fontId="2"/>
  </si>
  <si>
    <t>当該工事の入札に参加する者が、ISO9000Sの認証を取得している場合に評価します。</t>
    <phoneticPr fontId="2"/>
  </si>
  <si>
    <t>無</t>
    <rPh sb="0" eb="1">
      <t>ナ</t>
    </rPh>
    <phoneticPr fontId="2"/>
  </si>
  <si>
    <t>労働安全
衛生管理</t>
    <rPh sb="0" eb="2">
      <t>ロウドウ</t>
    </rPh>
    <rPh sb="2" eb="4">
      <t>アンゼン</t>
    </rPh>
    <phoneticPr fontId="2"/>
  </si>
  <si>
    <t>労働安全衛生マネジメントシステムの認証</t>
    <rPh sb="0" eb="2">
      <t>ロウドウ</t>
    </rPh>
    <rPh sb="2" eb="4">
      <t>アンゼン</t>
    </rPh>
    <rPh sb="4" eb="6">
      <t>エイセイ</t>
    </rPh>
    <rPh sb="17" eb="19">
      <t>ニンショウ</t>
    </rPh>
    <phoneticPr fontId="2"/>
  </si>
  <si>
    <t>有</t>
    <rPh sb="0" eb="1">
      <t>ユウ</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</si>
  <si>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1" eb="72">
      <t>ト</t>
    </rPh>
    <rPh sb="72" eb="73">
      <t>ク</t>
    </rPh>
    <rPh sb="74" eb="76">
      <t>ニンショウ</t>
    </rPh>
    <rPh sb="86" eb="88">
      <t>ヒョウカ</t>
    </rPh>
    <phoneticPr fontId="2"/>
  </si>
  <si>
    <t>技術者の能力</t>
    <rPh sb="0" eb="3">
      <t>ギジュツシャ</t>
    </rPh>
    <rPh sb="4" eb="6">
      <t>ノウリョク</t>
    </rPh>
    <phoneticPr fontId="2"/>
  </si>
  <si>
    <t>配置予定
技術者の
工事実績</t>
    <rPh sb="0" eb="2">
      <t>ハイチ</t>
    </rPh>
    <rPh sb="2" eb="4">
      <t>ヨテイ</t>
    </rPh>
    <rPh sb="5" eb="8">
      <t>ギジュツシャ</t>
    </rPh>
    <rPh sb="10" eb="12">
      <t>コウジ</t>
    </rPh>
    <rPh sb="12" eb="14">
      <t>ジッセキ</t>
    </rPh>
    <phoneticPr fontId="2"/>
  </si>
  <si>
    <t>主任（監理）技術者又は
現場代理人としての工事実績</t>
    <rPh sb="0" eb="2">
      <t>シュニン</t>
    </rPh>
    <rPh sb="9" eb="10">
      <t>マタ</t>
    </rPh>
    <rPh sb="21" eb="23">
      <t>コウジ</t>
    </rPh>
    <phoneticPr fontId="2"/>
  </si>
  <si>
    <t>様式１
様式３</t>
    <phoneticPr fontId="2"/>
  </si>
  <si>
    <t>配置予定技術者の
資格保有状況</t>
    <rPh sb="9" eb="11">
      <t>シカク</t>
    </rPh>
    <rPh sb="11" eb="13">
      <t>ホユウ</t>
    </rPh>
    <rPh sb="13" eb="15">
      <t>ジョウキョウ</t>
    </rPh>
    <phoneticPr fontId="2"/>
  </si>
  <si>
    <t>舗装工事に係る資格</t>
    <rPh sb="5" eb="6">
      <t>カカ</t>
    </rPh>
    <phoneticPr fontId="2"/>
  </si>
  <si>
    <t>１級舗装施工管理技術者の資格保有</t>
    <rPh sb="12" eb="14">
      <t>シカク</t>
    </rPh>
    <rPh sb="14" eb="16">
      <t>ホユウ</t>
    </rPh>
    <phoneticPr fontId="2"/>
  </si>
  <si>
    <t>配置予定技術者の舗装工事に係る資格（１級、２級舗装施工管理技術者）の有無により評価します。</t>
    <rPh sb="13" eb="14">
      <t>カカ</t>
    </rPh>
    <rPh sb="34" eb="36">
      <t>ウム</t>
    </rPh>
    <phoneticPr fontId="2"/>
  </si>
  <si>
    <t>２級舗装施工管理技術者の資格保有</t>
    <rPh sb="12" eb="14">
      <t>シカク</t>
    </rPh>
    <rPh sb="14" eb="16">
      <t>ホユウ</t>
    </rPh>
    <phoneticPr fontId="2"/>
  </si>
  <si>
    <t>無</t>
    <phoneticPr fontId="2"/>
  </si>
  <si>
    <t>配置予定技術者
のCPD
（継続学習制度）
取組実績</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</si>
  <si>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</si>
  <si>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</si>
  <si>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</si>
  <si>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</si>
  <si>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</si>
  <si>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技術提案等</t>
    <rPh sb="0" eb="2">
      <t>ギジュツ</t>
    </rPh>
    <rPh sb="2" eb="4">
      <t>テイアン</t>
    </rPh>
    <rPh sb="4" eb="5">
      <t>トウ</t>
    </rPh>
    <phoneticPr fontId="2"/>
  </si>
  <si>
    <t>特記課題</t>
    <rPh sb="0" eb="2">
      <t>トッキ</t>
    </rPh>
    <rPh sb="1" eb="2">
      <t>トッキ</t>
    </rPh>
    <phoneticPr fontId="2"/>
  </si>
  <si>
    <t>項目1,2</t>
    <rPh sb="0" eb="2">
      <t>コウモク</t>
    </rPh>
    <phoneticPr fontId="2"/>
  </si>
  <si>
    <t>項目3</t>
    <rPh sb="0" eb="2">
      <t>コウモク</t>
    </rPh>
    <phoneticPr fontId="2"/>
  </si>
  <si>
    <r>
      <rPr>
        <sz val="14"/>
        <rFont val="BIZ UDゴシック"/>
        <family val="3"/>
        <charset val="128"/>
      </rPr>
      <t>80</t>
    </r>
    <r>
      <rPr>
        <sz val="11"/>
        <rFont val="BIZ UDゴシック"/>
        <family val="3"/>
        <charset val="128"/>
      </rPr>
      <t xml:space="preserve">
</t>
    </r>
    <r>
      <rPr>
        <sz val="10"/>
        <rFont val="BIZ UDゴシック"/>
        <family val="3"/>
        <charset val="128"/>
      </rPr>
      <t>(最大30点/項目×2項目+最大20点/項目×1項目)</t>
    </r>
    <rPh sb="4" eb="6">
      <t>サイダイ</t>
    </rPh>
    <rPh sb="8" eb="9">
      <t>テン</t>
    </rPh>
    <rPh sb="10" eb="12">
      <t>コウモク</t>
    </rPh>
    <rPh sb="14" eb="16">
      <t>コウモク</t>
    </rPh>
    <phoneticPr fontId="2"/>
  </si>
  <si>
    <t>優れている</t>
    <rPh sb="0" eb="1">
      <t>スグ</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</si>
  <si>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</si>
  <si>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</si>
  <si>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</si>
  <si>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技術提案
(対策なし型)</t>
    <rPh sb="0" eb="2">
      <t>ギジュツ</t>
    </rPh>
    <rPh sb="2" eb="4">
      <t>テイアン</t>
    </rPh>
    <rPh sb="6" eb="8">
      <t>タイサク</t>
    </rPh>
    <rPh sb="10" eb="11">
      <t>ガタ</t>
    </rPh>
    <phoneticPr fontId="2"/>
  </si>
  <si>
    <t>各項目あたりの評価基準・加算点</t>
    <rPh sb="0" eb="1">
      <t>カク</t>
    </rPh>
    <rPh sb="1" eb="3">
      <t>コウモク</t>
    </rPh>
    <rPh sb="7" eb="9">
      <t>ヒョウカ</t>
    </rPh>
    <rPh sb="9" eb="11">
      <t>キジュン</t>
    </rPh>
    <rPh sb="12" eb="14">
      <t>カサン</t>
    </rPh>
    <rPh sb="14" eb="15">
      <t>テン</t>
    </rPh>
    <phoneticPr fontId="2"/>
  </si>
  <si>
    <r>
      <t>様式４</t>
    </r>
    <r>
      <rPr>
        <sz val="12"/>
        <color indexed="8"/>
        <rFont val="ＭＳ Ｐゴシック"/>
        <family val="3"/>
        <charset val="128"/>
      </rPr>
      <t/>
    </r>
    <phoneticPr fontId="2"/>
  </si>
  <si>
    <t>総合評価方式の不履行による
加算点の減点</t>
    <rPh sb="0" eb="2">
      <t>ソウゴウ</t>
    </rPh>
    <rPh sb="14" eb="16">
      <t>カサン</t>
    </rPh>
    <rPh sb="16" eb="17">
      <t>テン</t>
    </rPh>
    <phoneticPr fontId="2"/>
  </si>
  <si>
    <t>△換算前
加算点満点
×1割
×件数</t>
    <rPh sb="1" eb="3">
      <t>カンサン</t>
    </rPh>
    <rPh sb="3" eb="4">
      <t>マエ</t>
    </rPh>
    <phoneticPr fontId="2"/>
  </si>
  <si>
    <t>様式１</t>
    <phoneticPr fontId="2"/>
  </si>
  <si>
    <t>三重県が総合評価方式で発注した工事で、技術資料又は施工体制確認資料に記載された事項に不履行があった場合の減点は、次式により行います。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Ph sb="162" eb="164">
      <t>トウガイ</t>
    </rPh>
    <rPh sb="164" eb="166">
      <t>コウジ</t>
    </rPh>
    <rPh sb="167" eb="169">
      <t>ニュウサツ</t>
    </rPh>
    <rPh sb="169" eb="171">
      <t>コウコク</t>
    </rPh>
    <rPh sb="171" eb="172">
      <t>ビ</t>
    </rPh>
    <rPh sb="189" eb="191">
      <t>ツウチ</t>
    </rPh>
    <rPh sb="194" eb="197">
      <t>フリコウ</t>
    </rPh>
    <phoneticPr fontId="2"/>
  </si>
  <si>
    <t>指名停止措置による
加算点の減点</t>
    <rPh sb="0" eb="2">
      <t>シメイ</t>
    </rPh>
    <rPh sb="2" eb="4">
      <t>テイシ</t>
    </rPh>
    <rPh sb="4" eb="6">
      <t>ソチ</t>
    </rPh>
    <rPh sb="10" eb="12">
      <t>カサン</t>
    </rPh>
    <rPh sb="12" eb="13">
      <t>テン</t>
    </rPh>
    <phoneticPr fontId="2"/>
  </si>
  <si>
    <t>△換算前
加算点満点
×1割</t>
    <rPh sb="0" eb="2">
      <t>カンサン</t>
    </rPh>
    <rPh sb="2" eb="3">
      <t>マエ</t>
    </rPh>
    <phoneticPr fontId="2"/>
  </si>
  <si>
    <t>様式１</t>
  </si>
  <si>
    <t>当該工事の入札公告日が、三重県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84" eb="86">
      <t>ゲンテン</t>
    </rPh>
    <rPh sb="86" eb="88">
      <t>ソチ</t>
    </rPh>
    <rPh sb="97" eb="99">
      <t>ゲンテン</t>
    </rPh>
    <rPh sb="178" eb="180">
      <t>ゲンテン</t>
    </rPh>
    <rPh sb="180" eb="182">
      <t>ソチ</t>
    </rPh>
    <rPh sb="182" eb="184">
      <t>キカン</t>
    </rPh>
    <rPh sb="213" eb="215">
      <t>タイショウ</t>
    </rPh>
    <rPh sb="218" eb="220">
      <t>シメイ</t>
    </rPh>
    <rPh sb="220" eb="222">
      <t>テイシ</t>
    </rPh>
    <rPh sb="222" eb="224">
      <t>ソチ</t>
    </rPh>
    <rPh sb="226" eb="228">
      <t>トウガイ</t>
    </rPh>
    <rPh sb="228" eb="230">
      <t>コウジ</t>
    </rPh>
    <rPh sb="230" eb="232">
      <t>ニュウサツ</t>
    </rPh>
    <rPh sb="232" eb="234">
      <t>コウコク</t>
    </rPh>
    <rPh sb="234" eb="235">
      <t>ビ</t>
    </rPh>
    <rPh sb="236" eb="239">
      <t>ゼンネンド</t>
    </rPh>
    <rPh sb="240" eb="241">
      <t>ガツ</t>
    </rPh>
    <rPh sb="242" eb="243">
      <t>ニチ</t>
    </rPh>
    <rPh sb="245" eb="247">
      <t>トウガイ</t>
    </rPh>
    <rPh sb="247" eb="249">
      <t>コウジ</t>
    </rPh>
    <rPh sb="249" eb="251">
      <t>ニュウサツ</t>
    </rPh>
    <rPh sb="251" eb="253">
      <t>コウコク</t>
    </rPh>
    <rPh sb="253" eb="254">
      <t>ビ</t>
    </rPh>
    <rPh sb="257" eb="259">
      <t>キカン</t>
    </rPh>
    <rPh sb="260" eb="262">
      <t>シメイ</t>
    </rPh>
    <rPh sb="262" eb="264">
      <t>テイシ</t>
    </rPh>
    <rPh sb="264" eb="266">
      <t>キカン</t>
    </rPh>
    <rPh sb="268" eb="269">
      <t>ニチ</t>
    </rPh>
    <rPh sb="271" eb="273">
      <t>チョウフク</t>
    </rPh>
    <phoneticPr fontId="2"/>
  </si>
  <si>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</si>
  <si>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</si>
  <si>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</si>
  <si>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</si>
  <si>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当該工事の履行確認を伴う評価項目に不履行があった場合、「技術提案等不履行確定通知書」により不履行項目・不履行による減点の対象となる期間などを通知します。
「技術提案等不履行確定通知書」に記載した期間に三重県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15" eb="117">
      <t>コウジ</t>
    </rPh>
    <rPh sb="143" eb="145">
      <t>ゴウケイ</t>
    </rPh>
    <rPh sb="179" eb="181">
      <t>ケンセツ</t>
    </rPh>
    <rPh sb="181" eb="183">
      <t>コウジ</t>
    </rPh>
    <rPh sb="183" eb="185">
      <t>キョウドウ</t>
    </rPh>
    <rPh sb="185" eb="188">
      <t>キギョウタイ</t>
    </rPh>
    <rPh sb="192" eb="194">
      <t>ケンセツ</t>
    </rPh>
    <rPh sb="194" eb="196">
      <t>キョウドウ</t>
    </rPh>
    <rPh sb="196" eb="199">
      <t>キギョウタイ</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</si>
  <si>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</si>
  <si>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</si>
  <si>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</si>
  <si>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</si>
  <si>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</si>
  <si>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</si>
  <si>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</si>
  <si>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</si>
  <si>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</si>
  <si>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</si>
  <si>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</si>
  <si>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</si>
  <si>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</si>
  <si>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</si>
  <si>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</si>
  <si>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</si>
  <si>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</si>
  <si>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</si>
  <si>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</si>
  <si>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</si>
  <si>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（様式１）　加算点申告書</t>
    <rPh sb="1" eb="3">
      <t>ヨウシキ</t>
    </rPh>
    <rPh sb="6" eb="8">
      <t>カサン</t>
    </rPh>
    <rPh sb="8" eb="9">
      <t>テン</t>
    </rPh>
    <rPh sb="9" eb="12">
      <t>シンコクショ</t>
    </rPh>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</si>
  <si>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</si>
  <si>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</si>
  <si>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</si>
  <si>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</si>
  <si>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左欄の①～⑦のうち、該当する項目により得られる合計点数</t>
    <phoneticPr fontId="2"/>
  </si>
  <si>
    <t>合計</t>
    <rPh sb="0" eb="2">
      <t>ゴウケイ</t>
    </rPh>
    <phoneticPr fontId="2"/>
  </si>
  <si>
    <t>【記入上の注意】</t>
    <rPh sb="1" eb="3">
      <t>キニュウ</t>
    </rPh>
    <rPh sb="3" eb="4">
      <t>ジョウ</t>
    </rPh>
    <rPh sb="5" eb="7">
      <t>チュウイ</t>
    </rPh>
    <phoneticPr fontId="5"/>
  </si>
  <si>
    <t>・</t>
    <phoneticPr fontId="5"/>
  </si>
  <si>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5"/>
  </si>
  <si>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5"/>
  </si>
  <si>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</si>
  <si>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</si>
  <si>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</si>
  <si>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評価基準</t>
  </si>
  <si>
    <t>構成員Ａの評価</t>
  </si>
  <si>
    <t>構成員Ｂの評価</t>
  </si>
  <si>
    <t>経常ＪＶの評価</t>
  </si>
  <si>
    <t>配点</t>
  </si>
  <si>
    <t>基準</t>
  </si>
  <si>
    <t>各評価項目の
自己評価</t>
  </si>
  <si>
    <t>自己
加算点</t>
    <phoneticPr fontId="2"/>
  </si>
  <si>
    <t>自己
加算点</t>
  </si>
  <si>
    <t>―</t>
    <phoneticPr fontId="2"/>
  </si>
  <si>
    <t>―</t>
  </si>
  <si>
    <t>指名停止措置による加算点の減点</t>
    <phoneticPr fontId="2"/>
  </si>
  <si>
    <t>当該工事の入札公告日が、三重県発注工事にかかる贈賄、公契約関係競売等妨害又は談合により役員等又は使用人が逮捕、又は逮捕を経ないで公訴を提起されたことによる指名停止に伴うペナルティ期間内である場合、減点を行います。</t>
  </si>
  <si>
    <t>△換算前
加算点満点
×1割</t>
    <phoneticPr fontId="2"/>
  </si>
  <si>
    <t>このシートは「評価項目一覧」とリンクしています。自己加算点が表示されていない場合は評価しません。</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</si>
  <si>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</si>
  <si>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</si>
  <si>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会社名</t>
    <rPh sb="0" eb="3">
      <t>カイシャメイ</t>
    </rPh>
    <phoneticPr fontId="2"/>
  </si>
  <si>
    <t>【地域精通度】</t>
    <rPh sb="1" eb="3">
      <t>チイキ</t>
    </rPh>
    <rPh sb="3" eb="5">
      <t>セイツウ</t>
    </rPh>
    <rPh sb="5" eb="6">
      <t>ド</t>
    </rPh>
    <phoneticPr fontId="2"/>
  </si>
  <si>
    <t>【地域精通度の注意事項】</t>
    <rPh sb="1" eb="3">
      <t>チイキ</t>
    </rPh>
    <rPh sb="3" eb="5">
      <t>セイツウ</t>
    </rPh>
    <rPh sb="5" eb="6">
      <t>ド</t>
    </rPh>
    <phoneticPr fontId="2"/>
  </si>
  <si>
    <t>本店所在地</t>
    <rPh sb="0" eb="2">
      <t>ホンテン</t>
    </rPh>
    <rPh sb="2" eb="5">
      <t>ショザイチ</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</si>
  <si>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</si>
  <si>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</si>
  <si>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所在地の変更日</t>
    <rPh sb="0" eb="3">
      <t>ショザイチ</t>
    </rPh>
    <rPh sb="4" eb="7">
      <t>ヘンコウビ</t>
    </rPh>
    <phoneticPr fontId="2"/>
  </si>
  <si>
    <t>　　　　　年　　月　　日</t>
    <rPh sb="5" eb="6">
      <t>ネン</t>
    </rPh>
    <rPh sb="8" eb="9">
      <t>ガツ</t>
    </rPh>
    <rPh sb="11" eb="12">
      <t>ニチ</t>
    </rPh>
    <phoneticPr fontId="2"/>
  </si>
  <si>
    <t xml:space="preserve">注2：
</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</si>
  <si>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</si>
  <si>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旧所在地</t>
    <rPh sb="0" eb="4">
      <t>キュウショザイチ</t>
    </rPh>
    <phoneticPr fontId="2"/>
  </si>
  <si>
    <t>営業所所在地</t>
    <rPh sb="0" eb="3">
      <t>エイギョウショ</t>
    </rPh>
    <rPh sb="3" eb="6">
      <t>ショザイチ</t>
    </rPh>
    <phoneticPr fontId="2"/>
  </si>
  <si>
    <t>注3：</t>
    <phoneticPr fontId="2"/>
  </si>
  <si>
    <t>三重県内に建設業法上の営業所を有する県外業者は、営業所所在地を入力してください。</t>
    <rPh sb="0" eb="2">
      <t>ミエ</t>
    </rPh>
    <rPh sb="5" eb="10">
      <t>ケンセツギョウホウジョウ</t>
    </rPh>
    <rPh sb="11" eb="14">
      <t>エイギョウショ</t>
    </rPh>
    <rPh sb="24" eb="27">
      <t>エイギョウショ</t>
    </rPh>
    <rPh sb="27" eb="30">
      <t>ショザイチ</t>
    </rPh>
    <rPh sb="31" eb="33">
      <t>ニュウリョク</t>
    </rPh>
    <phoneticPr fontId="2"/>
  </si>
  <si>
    <t>施工箇所地域
における
工事実績</t>
    <rPh sb="0" eb="2">
      <t>セコウ</t>
    </rPh>
    <rPh sb="2" eb="4">
      <t>カショ</t>
    </rPh>
    <rPh sb="4" eb="6">
      <t>チイキ</t>
    </rPh>
    <phoneticPr fontId="2"/>
  </si>
  <si>
    <t>コリンズ登録番号</t>
    <phoneticPr fontId="2"/>
  </si>
  <si>
    <t>工事名称</t>
    <phoneticPr fontId="2"/>
  </si>
  <si>
    <t>【社会貢献度】</t>
    <phoneticPr fontId="2"/>
  </si>
  <si>
    <t>【社会貢献度の注意事項】</t>
    <rPh sb="0" eb="1">
      <t>チイキ</t>
    </rPh>
    <rPh sb="1" eb="4">
      <t>コウケンド</t>
    </rPh>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</si>
  <si>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</si>
  <si>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</si>
  <si>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</si>
  <si>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</si>
  <si>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評価対象として届け出る項目に「○」をプルダウンで選択してください。（最大４点）</t>
    <rPh sb="37" eb="38">
      <t>テン</t>
    </rPh>
    <phoneticPr fontId="2"/>
  </si>
  <si>
    <t>②</t>
    <phoneticPr fontId="2"/>
  </si>
  <si>
    <t>障がい者雇用実績の有無</t>
    <phoneticPr fontId="2"/>
  </si>
  <si>
    <t>③</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</si>
  <si>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</si>
  <si>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注2：</t>
    <phoneticPr fontId="2"/>
  </si>
  <si>
    <t>各項目で実績（認証取得）の有無をプルダウンで選択してください。</t>
    <rPh sb="0" eb="1">
      <t>カク</t>
    </rPh>
    <rPh sb="1" eb="3">
      <t>コウモク</t>
    </rPh>
    <rPh sb="4" eb="6">
      <t>ジッセキ</t>
    </rPh>
    <rPh sb="7" eb="9">
      <t>ニンショウ</t>
    </rPh>
    <rPh sb="9" eb="11">
      <t>シュトク</t>
    </rPh>
    <rPh sb="13" eb="15">
      <t>ウム</t>
    </rPh>
    <rPh sb="22" eb="24">
      <t>センタク</t>
    </rPh>
    <phoneticPr fontId="2"/>
  </si>
  <si>
    <t>④</t>
    <phoneticPr fontId="2"/>
  </si>
  <si>
    <t>「みえる・わかる・つながる！職業ポータルサイト」Webページへの登録</t>
    <phoneticPr fontId="2"/>
  </si>
  <si>
    <t>⑤</t>
    <phoneticPr fontId="2"/>
  </si>
  <si>
    <t>現場見学会等の開催実績</t>
    <phoneticPr fontId="2"/>
  </si>
  <si>
    <t>⑥</t>
    <phoneticPr fontId="2"/>
  </si>
  <si>
    <t>不当要求防止責任者講習の受講実績</t>
    <phoneticPr fontId="2"/>
  </si>
  <si>
    <t>⑦</t>
    <phoneticPr fontId="2"/>
  </si>
  <si>
    <t>「ユースエール認定制度」認定実績</t>
    <rPh sb="12" eb="14">
      <t>ニンテイ</t>
    </rPh>
    <rPh sb="14" eb="16">
      <t>ジッセキ</t>
    </rPh>
    <phoneticPr fontId="2"/>
  </si>
  <si>
    <t>「みえの働き方改革推進企業登録制度」登録実績</t>
    <phoneticPr fontId="2"/>
  </si>
  <si>
    <t>【企業の技術力等】</t>
    <rPh sb="1" eb="2">
      <t>キギョウ</t>
    </rPh>
    <rPh sb="2" eb="5">
      <t>ギジュツリョク</t>
    </rPh>
    <rPh sb="5" eb="6">
      <t>トウ</t>
    </rPh>
    <rPh sb="6" eb="7">
      <t>カン</t>
    </rPh>
    <phoneticPr fontId="2"/>
  </si>
  <si>
    <t>【企業の技術力等の注意事項】</t>
    <rPh sb="0" eb="1">
      <t>キギョウ</t>
    </rPh>
    <rPh sb="1" eb="4">
      <t>ギジュツリョク</t>
    </rPh>
    <rPh sb="4" eb="5">
      <t>トウ</t>
    </rPh>
    <rPh sb="5" eb="6">
      <t>カン</t>
    </rPh>
    <phoneticPr fontId="2"/>
  </si>
  <si>
    <t>【工事成績】</t>
    <rPh sb="1" eb="3">
      <t>コウジ</t>
    </rPh>
    <rPh sb="3" eb="5">
      <t>セイセキ</t>
    </rPh>
    <phoneticPr fontId="2"/>
  </si>
  <si>
    <t xml:space="preserve">注1：
</t>
    <rPh sb="0" eb="1">
      <t>チュウ</t>
    </rPh>
    <phoneticPr fontId="2"/>
  </si>
  <si>
    <t>令和２年４月１日から当該工事の入札公告日までに三重県が通知（工事成績認定書）した舗装工事の評定点を、任意の件数だけ入力してください。
１０件まで申告できます。</t>
    <rPh sb="0" eb="2">
      <t>レイワ</t>
    </rPh>
    <rPh sb="3" eb="4">
      <t>ネン</t>
    </rPh>
    <rPh sb="40" eb="42">
      <t>ホソウ</t>
    </rPh>
    <phoneticPr fontId="2"/>
  </si>
  <si>
    <t>三重県の
工事評定点</t>
    <rPh sb="0" eb="3">
      <t>ミエケン</t>
    </rPh>
    <rPh sb="5" eb="7">
      <t>コウジ</t>
    </rPh>
    <rPh sb="7" eb="9">
      <t>ヒョウテイ</t>
    </rPh>
    <rPh sb="9" eb="10">
      <t>テン</t>
    </rPh>
    <phoneticPr fontId="2"/>
  </si>
  <si>
    <t>令和２年４月１日以降に完成検査を行った
工事の評定点</t>
    <rPh sb="0" eb="2">
      <t>レイワ</t>
    </rPh>
    <rPh sb="3" eb="4">
      <t>ネン</t>
    </rPh>
    <rPh sb="8" eb="10">
      <t>イコウ</t>
    </rPh>
    <phoneticPr fontId="2"/>
  </si>
  <si>
    <t>申告工事成績点</t>
    <rPh sb="0" eb="2">
      <t>シンコク</t>
    </rPh>
    <rPh sb="2" eb="4">
      <t>コウジ</t>
    </rPh>
    <rPh sb="4" eb="6">
      <t>セイセキ</t>
    </rPh>
    <rPh sb="6" eb="7">
      <t>テン</t>
    </rPh>
    <phoneticPr fontId="2"/>
  </si>
  <si>
    <t>記載例</t>
    <rPh sb="0" eb="2">
      <t>キサイレイ</t>
    </rPh>
    <phoneticPr fontId="2"/>
  </si>
  <si>
    <t>点</t>
    <rPh sb="0" eb="1">
      <t>テン</t>
    </rPh>
    <phoneticPr fontId="2"/>
  </si>
  <si>
    <t>【舗装工事に
必要な機械の保有状況】</t>
    <rPh sb="13" eb="15">
      <t>ホユウ</t>
    </rPh>
    <rPh sb="15" eb="17">
      <t>ジョウキョウ</t>
    </rPh>
    <phoneticPr fontId="2"/>
  </si>
  <si>
    <t>注1：</t>
  </si>
  <si>
    <t>評価対象機械の名称に記載がある場合は、保有状況をプルダウンで選択してください。</t>
    <rPh sb="0" eb="2">
      <t>ヒョウカ</t>
    </rPh>
    <rPh sb="2" eb="4">
      <t>タイショウ</t>
    </rPh>
    <rPh sb="4" eb="6">
      <t>キカイ</t>
    </rPh>
    <rPh sb="7" eb="9">
      <t>メイショウ</t>
    </rPh>
    <rPh sb="10" eb="12">
      <t>キサイ</t>
    </rPh>
    <rPh sb="15" eb="17">
      <t>バアイ</t>
    </rPh>
    <rPh sb="19" eb="21">
      <t>ホユウ</t>
    </rPh>
    <rPh sb="21" eb="23">
      <t>ジョウキョウ</t>
    </rPh>
    <rPh sb="30" eb="32">
      <t>センタク</t>
    </rPh>
    <phoneticPr fontId="2"/>
  </si>
  <si>
    <t>注2：</t>
  </si>
  <si>
    <t>自社保有機械またはリース機械の具体的な機械名称、規格・型式を記入してください。</t>
    <rPh sb="0" eb="2">
      <t>ジシャ</t>
    </rPh>
    <rPh sb="2" eb="4">
      <t>ホユウ</t>
    </rPh>
    <rPh sb="4" eb="6">
      <t>キカイ</t>
    </rPh>
    <rPh sb="12" eb="14">
      <t>キカイ</t>
    </rPh>
    <rPh sb="15" eb="18">
      <t>グタイテキ</t>
    </rPh>
    <rPh sb="19" eb="21">
      <t>キカイ</t>
    </rPh>
    <rPh sb="21" eb="23">
      <t>メイショウ</t>
    </rPh>
    <rPh sb="24" eb="26">
      <t>キカク</t>
    </rPh>
    <rPh sb="27" eb="29">
      <t>ケイシキ</t>
    </rPh>
    <rPh sb="30" eb="32">
      <t>キニュウ</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</si>
  <si>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</si>
  <si>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</si>
  <si>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</si>
  <si>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</si>
  <si>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</si>
  <si>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</si>
  <si>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資格</t>
    <rPh sb="0" eb="2">
      <t>シカク</t>
    </rPh>
    <phoneticPr fontId="2"/>
  </si>
  <si>
    <t>１級舗装施工管理技術者</t>
    <rPh sb="1" eb="2">
      <t>キュウ</t>
    </rPh>
    <phoneticPr fontId="2"/>
  </si>
  <si>
    <t>□</t>
  </si>
  <si>
    <t>２級舗装施工管理技術者</t>
    <rPh sb="1" eb="2">
      <t>キュウ</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</si>
  <si>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</si>
  <si>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</si>
  <si>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</si>
  <si>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</si>
  <si>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</si>
  <si>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</si>
  <si>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</si>
  <si>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</si>
  <si>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</si>
  <si>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</si>
  <si>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</si>
  <si>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</si>
  <si>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</si>
  <si>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</si>
  <si>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</si>
  <si>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R7(2025)年度</t>
    <rPh sb="8" eb="10">
      <t>ネンド</t>
    </rPh>
    <rPh sb="9" eb="10">
      <t>ド</t>
    </rPh>
    <phoneticPr fontId="2"/>
  </si>
  <si>
    <t>単位</t>
    <rPh sb="0" eb="2">
      <t>タンイ</t>
    </rPh>
    <phoneticPr fontId="2"/>
  </si>
  <si>
    <t xml:space="preserve">単　位 </t>
    <rPh sb="0" eb="1">
      <t>タン</t>
    </rPh>
    <rPh sb="2" eb="3">
      <t>イ</t>
    </rPh>
    <phoneticPr fontId="2"/>
  </si>
  <si>
    <t>R6(2024)年度</t>
    <rPh sb="8" eb="10">
      <t>ネンド</t>
    </rPh>
    <rPh sb="9" eb="10">
      <t>ド</t>
    </rPh>
    <phoneticPr fontId="2"/>
  </si>
  <si>
    <t>R5(2023)年度</t>
    <rPh sb="8" eb="10">
      <t>ネンド</t>
    </rPh>
    <rPh sb="9" eb="10">
      <t>ド</t>
    </rPh>
    <phoneticPr fontId="2"/>
  </si>
  <si>
    <t>R4(2022)年度</t>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</si>
  <si>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</si>
  <si>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</si>
  <si>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</si>
  <si>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</si>
  <si>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</si>
  <si>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 xml:space="preserve">注3：
</t>
    <rPh sb="0" eb="1">
      <t>チュウ</t>
    </rPh>
    <phoneticPr fontId="2"/>
  </si>
  <si>
    <t>CPDの取得単位認定団体で記入できる団体数は、１団体のみとします。
推奨単位数は、上記で記入した団体のR7.4.1時点の推奨単位数を入力してください。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</si>
  <si>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工事名：</t>
    <rPh sb="0" eb="2">
      <t>コウジ</t>
    </rPh>
    <rPh sb="2" eb="3">
      <t>メイ</t>
    </rPh>
    <rPh sb="3" eb="4">
      <t>シャメイ</t>
    </rPh>
    <phoneticPr fontId="2"/>
  </si>
  <si>
    <t>会社名</t>
    <rPh sb="0" eb="2">
      <t>カイシャ</t>
    </rPh>
    <rPh sb="2" eb="3">
      <t>メイ</t>
    </rPh>
    <phoneticPr fontId="2"/>
  </si>
  <si>
    <t>※本頁は、提出不要です。</t>
    <rPh sb="1" eb="2">
      <t>ホン</t>
    </rPh>
    <rPh sb="2" eb="3">
      <t>ページ</t>
    </rPh>
    <rPh sb="5" eb="7">
      <t>テイシュツ</t>
    </rPh>
    <rPh sb="7" eb="9">
      <t>フヨウ</t>
    </rPh>
    <phoneticPr fontId="2"/>
  </si>
  <si>
    <t>特記課題</t>
    <rPh sb="0" eb="2">
      <t>トッキ</t>
    </rPh>
    <rPh sb="2" eb="4">
      <t>カダイ</t>
    </rPh>
    <phoneticPr fontId="2"/>
  </si>
  <si>
    <t>【特記課題の注意事項】</t>
    <rPh sb="1" eb="3">
      <t>トッキ</t>
    </rPh>
    <rPh sb="3" eb="5">
      <t>カダイ</t>
    </rPh>
    <phoneticPr fontId="2"/>
  </si>
  <si>
    <t>項目１</t>
    <rPh sb="0" eb="2">
      <t>コウモク</t>
    </rPh>
    <phoneticPr fontId="2"/>
  </si>
  <si>
    <t>文字の大きさは、１０ポイントとします。</t>
    <phoneticPr fontId="2"/>
  </si>
  <si>
    <t>一括審査対象工事の場合、工事名には入札への参加を希望するすべての工事名を記載してください。</t>
    <rPh sb="0" eb="8">
      <t>イッカツシンサタイショウコウジ</t>
    </rPh>
    <rPh sb="9" eb="11">
      <t>バアイ</t>
    </rPh>
    <rPh sb="12" eb="15">
      <t>コウジメイ</t>
    </rPh>
    <rPh sb="17" eb="19">
      <t>ニュウサツ</t>
    </rPh>
    <rPh sb="21" eb="23">
      <t>サンカ</t>
    </rPh>
    <rPh sb="24" eb="26">
      <t>キボウ</t>
    </rPh>
    <rPh sb="32" eb="34">
      <t>コウジ</t>
    </rPh>
    <rPh sb="34" eb="35">
      <t>メイ</t>
    </rPh>
    <rPh sb="36" eb="38">
      <t>キサイ</t>
    </rPh>
    <phoneticPr fontId="2"/>
  </si>
  <si>
    <t>項目２</t>
    <rPh sb="0" eb="2">
      <t>コウモク</t>
    </rPh>
    <phoneticPr fontId="2"/>
  </si>
  <si>
    <t>項目３</t>
    <rPh sb="0" eb="2">
      <t>コウモク</t>
    </rPh>
    <phoneticPr fontId="2"/>
  </si>
  <si>
    <t>（様式４）　技術提案に関する技術資料</t>
    <phoneticPr fontId="2"/>
  </si>
  <si>
    <t>留意点①</t>
    <phoneticPr fontId="2"/>
  </si>
  <si>
    <t>1
2
3
4
5
6
7
8
9
10
11
12
13
14
15</t>
    <phoneticPr fontId="2"/>
  </si>
  <si>
    <t>評価項目一覧に示す３項目について、工事を行ううえでの留意点とその理由をそれぞれ簡潔に記載してください。</t>
    <rPh sb="0" eb="2">
      <t>ヒョウカ</t>
    </rPh>
    <rPh sb="2" eb="4">
      <t>コウモク</t>
    </rPh>
    <rPh sb="4" eb="6">
      <t>イチラン</t>
    </rPh>
    <rPh sb="7" eb="8">
      <t>シメ</t>
    </rPh>
    <rPh sb="10" eb="12">
      <t>コウモク</t>
    </rPh>
    <rPh sb="17" eb="19">
      <t>コウジ</t>
    </rPh>
    <rPh sb="20" eb="21">
      <t>オコナ</t>
    </rPh>
    <rPh sb="26" eb="29">
      <t>リュウイテン</t>
    </rPh>
    <rPh sb="32" eb="34">
      <t>リユウ</t>
    </rPh>
    <rPh sb="39" eb="41">
      <t>カンケツ</t>
    </rPh>
    <rPh sb="42" eb="43">
      <t>キ</t>
    </rPh>
    <phoneticPr fontId="2"/>
  </si>
  <si>
    <t>具体的に実施する対策などを記載しても、その部分は評価しません。</t>
    <rPh sb="0" eb="2">
      <t>グタイ</t>
    </rPh>
    <rPh sb="2" eb="3">
      <t>テキ</t>
    </rPh>
    <rPh sb="4" eb="6">
      <t>ジッシ</t>
    </rPh>
    <rPh sb="8" eb="10">
      <t>タイサク</t>
    </rPh>
    <rPh sb="13" eb="15">
      <t>キサイ</t>
    </rPh>
    <rPh sb="21" eb="23">
      <t>ブブン</t>
    </rPh>
    <rPh sb="24" eb="26">
      <t>ヒョウカ</t>
    </rPh>
    <phoneticPr fontId="2"/>
  </si>
  <si>
    <t>行列の挿入及びセルサイズの変更は、不可とします。</t>
    <rPh sb="0" eb="2">
      <t>ギョウレツ</t>
    </rPh>
    <rPh sb="3" eb="5">
      <t>ソウニュウ</t>
    </rPh>
    <rPh sb="5" eb="6">
      <t>オヨ</t>
    </rPh>
    <rPh sb="13" eb="15">
      <t>ヘンコウ</t>
    </rPh>
    <rPh sb="17" eb="19">
      <t>フカ</t>
    </rPh>
    <phoneticPr fontId="2"/>
  </si>
  <si>
    <t>留意点②</t>
    <phoneticPr fontId="2"/>
  </si>
  <si>
    <t>各項目の留意点①～③は、それぞれ５行以内で記載するものとします。</t>
    <rPh sb="0" eb="1">
      <t>カク</t>
    </rPh>
    <rPh sb="4" eb="6">
      <t>リュウイ</t>
    </rPh>
    <rPh sb="6" eb="7">
      <t>テン</t>
    </rPh>
    <rPh sb="21" eb="23">
      <t>キサイ</t>
    </rPh>
    <phoneticPr fontId="2"/>
  </si>
  <si>
    <t>５行を超えて記載されている留意点は、評価しません。※例１、例２参照</t>
    <rPh sb="1" eb="2">
      <t>ギョウ</t>
    </rPh>
    <rPh sb="3" eb="4">
      <t>コ</t>
    </rPh>
    <rPh sb="6" eb="8">
      <t>キサイ</t>
    </rPh>
    <rPh sb="13" eb="16">
      <t>リュウイテン</t>
    </rPh>
    <rPh sb="26" eb="27">
      <t>レイ</t>
    </rPh>
    <rPh sb="29" eb="30">
      <t>レイ</t>
    </rPh>
    <rPh sb="31" eb="33">
      <t>サンショウ</t>
    </rPh>
    <phoneticPr fontId="2"/>
  </si>
  <si>
    <t>印刷した様式４で判断しますので、十分確認のうえ提出してください。</t>
    <rPh sb="0" eb="2">
      <t>インサツ</t>
    </rPh>
    <rPh sb="4" eb="6">
      <t>ヨウシキ</t>
    </rPh>
    <rPh sb="8" eb="10">
      <t>ハンダン</t>
    </rPh>
    <rPh sb="16" eb="18">
      <t>ジュウブン</t>
    </rPh>
    <rPh sb="18" eb="20">
      <t>カクニン</t>
    </rPh>
    <rPh sb="23" eb="25">
      <t>テイシュツ</t>
    </rPh>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</si>
  <si>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</si>
  <si>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留意点③</t>
    <phoneticPr fontId="2"/>
  </si>
  <si>
    <t>四日市市、川越町内</t>
    <rPh sb="0" eb="4">
      <t>ヨッカイチシ</t>
    </rPh>
    <rPh sb="5" eb="8">
      <t>カワゴエチョウ</t>
    </rPh>
    <rPh sb="8" eb="9">
      <t>ナイ</t>
    </rPh>
    <phoneticPr fontId="2"/>
  </si>
  <si>
    <t>県内企業による施工の割合 70 ％以上</t>
    <rPh sb="0" eb="2">
      <t>ケンナイ</t>
    </rPh>
    <phoneticPr fontId="2"/>
  </si>
  <si>
    <t>県内企業による施工の割合 50 ％以上</t>
    <rPh sb="0" eb="2">
      <t>ケンナイ</t>
    </rPh>
    <phoneticPr fontId="2"/>
  </si>
  <si>
    <t>舗装工事　【令和７年６月版】</t>
    <phoneticPr fontId="2"/>
  </si>
  <si>
    <t>四日市市、川越町内における工事実績あり</t>
    <rPh sb="13" eb="15">
      <t>コウジ</t>
    </rPh>
    <rPh sb="15" eb="17">
      <t>ジッセキ</t>
    </rPh>
    <phoneticPr fontId="2"/>
  </si>
  <si>
    <t>総合評価方式評価項目一覧　　【舗装工事】　除算方式</t>
    <rPh sb="0" eb="2">
      <t>ソウゴウ</t>
    </rPh>
    <rPh sb="2" eb="4">
      <t>ヒョウカ</t>
    </rPh>
    <rPh sb="4" eb="6">
      <t>ホウシキ</t>
    </rPh>
    <rPh sb="6" eb="8">
      <t>ヒョウカ</t>
    </rPh>
    <rPh sb="8" eb="10">
      <t>コウモク</t>
    </rPh>
    <rPh sb="10" eb="12">
      <t>イチラン</t>
    </rPh>
    <rPh sb="15" eb="17">
      <t>ホソウ</t>
    </rPh>
    <rPh sb="17" eb="19">
      <t>コウジ</t>
    </rPh>
    <rPh sb="21" eb="23">
      <t>ジョサン</t>
    </rPh>
    <rPh sb="23" eb="25">
      <t>ホウシキ</t>
    </rPh>
    <phoneticPr fontId="2"/>
  </si>
  <si>
    <r>
      <t>四日市市、川越町内において、単独又は共同企業体構成員（出資比率20％以上に限る）の元請として受注し、令和４年度以降に完成し、かつ、引渡しが済んでいる契約金額５００万円以上の工事の実績の有無により評価します。
・評価対象の工事実績は１件とし、コリンズに登録された公共機関等発注の工事に限ります。</t>
    </r>
    <r>
      <rPr>
        <sz val="12"/>
        <color indexed="8"/>
        <rFont val="ＭＳ Ｐゴシック"/>
        <family val="3"/>
        <charset val="128"/>
      </rPr>
      <t/>
    </r>
    <rPh sb="0" eb="3">
      <t>ヨッカイチ</t>
    </rPh>
    <rPh sb="5" eb="7">
      <t>カワゴエ</t>
    </rPh>
    <rPh sb="18" eb="20">
      <t>キョウドウ</t>
    </rPh>
    <rPh sb="20" eb="23">
      <t>キギョウタイ</t>
    </rPh>
    <rPh sb="50" eb="52">
      <t>レイワ</t>
    </rPh>
    <rPh sb="116" eb="117">
      <t>ケン</t>
    </rPh>
    <phoneticPr fontId="2"/>
  </si>
  <si>
    <t>令和６年度又は令和７年度における四日市市、川越町内の公共施設美化活動の活動実績の有無により評価します。
・「公共施設美化活動」とは、三重県県土整備部が定める住民参加に係る事業（河川・海岸美化ボランティア活動推進事業、道路美化ボランティア活動助成事業、フラワーオアシス推進事業、ふれあいの道事業）を指します。</t>
    <rPh sb="0" eb="2">
      <t>レイワ</t>
    </rPh>
    <rPh sb="3" eb="5">
      <t>ネンド</t>
    </rPh>
    <rPh sb="7" eb="9">
      <t>レイワ</t>
    </rPh>
    <rPh sb="10" eb="12">
      <t>ネンド</t>
    </rPh>
    <rPh sb="83" eb="84">
      <t>カカ</t>
    </rPh>
    <phoneticPr fontId="2"/>
  </si>
  <si>
    <t>「災害協定１の実績」又は「災害協定２の実績」の有無により評価します。
【災害協定１】
・「災害協定１」とは、四日市港管理組合管理者と締結した「地震・津波・風水害等の緊急時における運用協定」をいいます。
・「災害協定１の実績」は、「災害協定１」に基づいた緊急連絡応援体制ネットワーク確立のための伝達訓練への令和６年度又は令和７年度の参加実績を指します。
　なお、「災害協定１」の評価については、「地震・津波・風水害等の緊急時における基本協定」を三重県と締結後、５年以上の継続した伝達訓練を行っている団体を対象とします。
【災害協定２】
・「災害協定２」とは、「四日市市、川越町との市町との防災協定」又は「三重県との防災協定」をいいます。
・「四日市市、川越町との防災協定」については、「建設業のための広場」で公開している最新版の「経営事項審査申請の手引き」に記載された、協定書等に災害時の建設業者の活動義務が規定されている防災協定とします。
・「三重県との防災協定」については、「技術資料作成上の留意事項」に記載した防災協定とします。
・「災害協定２の実績」は、「災害協定２」を締結している場合を指します。
　なお、「災害協定２の実績」は、令和６年度又は令和７年度の防災協定締結を評価の対象とします。対象期間以前の協定締結で、自動継続している協定は含みます。
・「災害協定２の実績」の評価は、四日市市、川越町内に「本店及び建設業法上の主たる営業所」又は「建設業法上の営業所」を有する企業に限ります。
※「災害協定１の実績」と「災害協定２の実績」は重複して評価しません。</t>
    <rPh sb="10" eb="11">
      <t>マタ</t>
    </rPh>
    <rPh sb="37" eb="39">
      <t>サイガイ</t>
    </rPh>
    <rPh sb="39" eb="41">
      <t>キョウテイ</t>
    </rPh>
    <rPh sb="55" eb="59">
      <t>ヨッカイチコウ</t>
    </rPh>
    <rPh sb="59" eb="63">
      <t>カンリクミアイ</t>
    </rPh>
    <rPh sb="63" eb="66">
      <t>カンリシャ</t>
    </rPh>
    <rPh sb="153" eb="155">
      <t>レイワ</t>
    </rPh>
    <rPh sb="156" eb="158">
      <t>ネンド</t>
    </rPh>
    <rPh sb="158" eb="159">
      <t>マタ</t>
    </rPh>
    <rPh sb="160" eb="162">
      <t>レイワ</t>
    </rPh>
    <rPh sb="163" eb="165">
      <t>ネンド</t>
    </rPh>
    <rPh sb="262" eb="264">
      <t>サイガイ</t>
    </rPh>
    <rPh sb="264" eb="266">
      <t>キョウテイ</t>
    </rPh>
    <rPh sb="281" eb="285">
      <t>ヨッカイチシ</t>
    </rPh>
    <rPh sb="286" eb="289">
      <t>カワゴエチョウ</t>
    </rPh>
    <rPh sb="322" eb="326">
      <t>ヨッカイチシ</t>
    </rPh>
    <rPh sb="327" eb="330">
      <t>カワゴエチョウ</t>
    </rPh>
    <rPh sb="424" eb="427">
      <t>ミエケン</t>
    </rPh>
    <rPh sb="429" eb="431">
      <t>ボウサイ</t>
    </rPh>
    <rPh sb="431" eb="433">
      <t>キョウテイ</t>
    </rPh>
    <rPh sb="455" eb="457">
      <t>キサイ</t>
    </rPh>
    <rPh sb="459" eb="461">
      <t>ボウサイ</t>
    </rPh>
    <rPh sb="461" eb="463">
      <t>キョウテイ</t>
    </rPh>
    <rPh sb="521" eb="523">
      <t>レイワ</t>
    </rPh>
    <rPh sb="524" eb="526">
      <t>ネンド</t>
    </rPh>
    <rPh sb="528" eb="530">
      <t>レイワ</t>
    </rPh>
    <rPh sb="531" eb="533">
      <t>ネンド</t>
    </rPh>
    <rPh sb="541" eb="543">
      <t>ヒョウカ</t>
    </rPh>
    <rPh sb="597" eb="601">
      <t>ヨッカイチシ</t>
    </rPh>
    <rPh sb="602" eb="605">
      <t>カワゴエチョウ</t>
    </rPh>
    <rPh sb="625" eb="626">
      <t>マタ</t>
    </rPh>
    <rPh sb="631" eb="632">
      <t>ホウ</t>
    </rPh>
    <rPh sb="632" eb="633">
      <t>ジョウ</t>
    </rPh>
    <phoneticPr fontId="2"/>
  </si>
  <si>
    <r>
      <t xml:space="preserve">当該工事のうち、建設業法上の建設工事の県内企業による施工の割合により評価します。
・県内企業とは、三重県内に「本店及び建設業法上の主たる営業所」を有する企業を指します。
・元請直営施工、一次下請負及び二次下請負による施工を評価の対象とします。
　県内企業による施工の割合 ＝ [ 契約金額(最終) － { 県外一次下請金額(最終) + 県外二次下請金額(最終) } ] ／ 契約金額(最終)
　なお、元請が県外企業の場合は次の式とします。
　県内企業による施工の割合 ＝ [ 一次下請契約金額(最終) － { 県外一次下請金額(最終) ＋ 県外二次下請金額(最終) } ] ／ 一次下請契約金額(最終)
</t>
    </r>
    <r>
      <rPr>
        <b/>
        <sz val="12"/>
        <rFont val="BIZ UDゴシック"/>
        <family val="3"/>
        <charset val="128"/>
      </rPr>
      <t>※当該工事を契約後、「建設工事請負契約書の特約事項」に基づき履行を確認します。</t>
    </r>
    <rPh sb="26" eb="28">
      <t>セコウ</t>
    </rPh>
    <rPh sb="29" eb="31">
      <t>ワリアイ</t>
    </rPh>
    <rPh sb="57" eb="58">
      <t>オヨ</t>
    </rPh>
    <rPh sb="79" eb="80">
      <t>サ</t>
    </rPh>
    <rPh sb="86" eb="88">
      <t>モトウケ</t>
    </rPh>
    <rPh sb="88" eb="90">
      <t>チョクエイ</t>
    </rPh>
    <rPh sb="90" eb="92">
      <t>セコウ</t>
    </rPh>
    <rPh sb="93" eb="95">
      <t>イチジ</t>
    </rPh>
    <rPh sb="98" eb="99">
      <t>オヨ</t>
    </rPh>
    <rPh sb="111" eb="113">
      <t>ヒョウカ</t>
    </rPh>
    <rPh sb="189" eb="191">
      <t>キンガク</t>
    </rPh>
    <rPh sb="192" eb="194">
      <t>サイシュウ</t>
    </rPh>
    <phoneticPr fontId="2"/>
  </si>
  <si>
    <t>評価対象工事の実績あり</t>
    <rPh sb="0" eb="2">
      <t>ヒョウカ</t>
    </rPh>
    <rPh sb="2" eb="4">
      <t>タイショウ</t>
    </rPh>
    <rPh sb="4" eb="6">
      <t>コウジ</t>
    </rPh>
    <rPh sb="7" eb="9">
      <t>ジッセキ</t>
    </rPh>
    <phoneticPr fontId="2"/>
  </si>
  <si>
    <t>三重県内において、単独又は共同企業体構成員（出資比率20％以上に限る）の元請として受注し、平成２７年度以降に完成し、かつ、引渡しが済んでいる契約金額２千５百万円以上の評価対象工事の実績の有無により評価します。
・「評価対象工事」とは、国道・県道・市町道・臨港道路の舗装(業種「舗装工事」として発注された舗装整備、舗装修繕）を指します。ただし、農道、林道は含みません。
・評価対象の工事実績は１件とし、コリンズに登録された公共機関等発注の工事に限ります。</t>
    <rPh sb="75" eb="76">
      <t>セン</t>
    </rPh>
    <rPh sb="77" eb="78">
      <t>ヒャク</t>
    </rPh>
    <rPh sb="117" eb="119">
      <t>コクドウ</t>
    </rPh>
    <rPh sb="120" eb="122">
      <t>ケンドウ</t>
    </rPh>
    <rPh sb="135" eb="137">
      <t>ギョウシュ</t>
    </rPh>
    <rPh sb="138" eb="142">
      <t>ホソウコウジ</t>
    </rPh>
    <rPh sb="146" eb="148">
      <t>ハッチュウ</t>
    </rPh>
    <rPh sb="171" eb="173">
      <t>ノウドウ</t>
    </rPh>
    <rPh sb="174" eb="176">
      <t>リンドウ</t>
    </rPh>
    <rPh sb="177" eb="178">
      <t>フク</t>
    </rPh>
    <phoneticPr fontId="2"/>
  </si>
  <si>
    <t>令和２年４月１日から当該工事の入札公告日までに四日市港管理組合若しくは三重県が通知（工事成績認定書）した舗装工事の評定点のうち、申告された任意の件数（ｎ件）の合計に７５点を加え、ｎ＋１で割った値とする。ただし、申告できるのは10件までとします。
　申告工事成績点 ＝（申告されたｎ件の評定点の合計＋７５）／（ｎ＋１）（小数第２位以下切り捨て）
上記で計算した申告工事成績点を、評価基準に記載の計算式により評価します。（小数第２位以下切り捨て）ただし、申告工事成績点が９０点以上の場合は３０点、７５点未満の場合は０点とします。
・工事成績点を有しない場合の加算点は０点です。</t>
    <rPh sb="0" eb="2">
      <t>レイワ</t>
    </rPh>
    <rPh sb="23" eb="27">
      <t>ヨッカイチコウ</t>
    </rPh>
    <rPh sb="27" eb="31">
      <t>カンリクミアイ</t>
    </rPh>
    <rPh sb="31" eb="32">
      <t>モ</t>
    </rPh>
    <rPh sb="211" eb="212">
      <t>ダイ</t>
    </rPh>
    <rPh sb="213" eb="214">
      <t>イ</t>
    </rPh>
    <phoneticPr fontId="2"/>
  </si>
  <si>
    <t>評価対象工事の実績あり</t>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</si>
  <si>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16">
      <t>ヨッカイチコウ</t>
    </rPh>
    <rPh sb="16" eb="20">
      <t>カンリクミアイ</t>
    </rPh>
    <rPh sb="41" eb="43">
      <t>ゲンテン</t>
    </rPh>
    <rPh sb="43" eb="45">
      <t>ソチ</t>
    </rPh>
    <rPh sb="70" eb="72">
      <t>カクテイ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</si>
  <si>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16">
      <t>ヨッカイチコウ</t>
    </rPh>
    <rPh sb="16" eb="18">
      <t>カンリ</t>
    </rPh>
    <rPh sb="18" eb="20">
      <t>クミアイ</t>
    </rPh>
    <rPh sb="87" eb="88">
      <t>トモナ</t>
    </rPh>
    <rPh sb="89" eb="91">
      <t>ゲンテン</t>
    </rPh>
    <rPh sb="91" eb="93">
      <t>ソチ</t>
    </rPh>
    <rPh sb="93" eb="96">
      <t>キカンナイ</t>
    </rPh>
    <phoneticPr fontId="2"/>
  </si>
  <si>
    <t>当該工事は供用中の四日市港臨港道路において舗装修繕を行う工事です。
「項目１　効率的な工程管理」、「項目２　舗装の出来形・性能確保」、「項目３　作業員の安全確保」の３項目について、それぞれに工事を行ううえで考えられる留意点を３つ以内で、その理由を含めて記述してください。
・これらの提案については、対策を求めていません。そのため履行義務はありません。</t>
    <rPh sb="5" eb="8">
      <t>キョウヨウチュウ</t>
    </rPh>
    <rPh sb="9" eb="13">
      <t>ヨッカイチコウ</t>
    </rPh>
    <rPh sb="13" eb="17">
      <t>リンコウドウロ</t>
    </rPh>
    <rPh sb="21" eb="25">
      <t>ホソウシュウゼン</t>
    </rPh>
    <rPh sb="39" eb="42">
      <t>コウリツテキ</t>
    </rPh>
    <rPh sb="43" eb="47">
      <t>コウテイカンリ</t>
    </rPh>
    <rPh sb="61" eb="63">
      <t>セイノウ</t>
    </rPh>
    <rPh sb="72" eb="75">
      <t>サギョウイン</t>
    </rPh>
    <rPh sb="76" eb="80">
      <t>アンゼンカクホ</t>
    </rPh>
    <rPh sb="114" eb="116">
      <t>イナイ</t>
    </rPh>
    <rPh sb="120" eb="122">
      <t>リユウ</t>
    </rPh>
    <rPh sb="123" eb="124">
      <t>フク</t>
    </rPh>
    <phoneticPr fontId="2"/>
  </si>
  <si>
    <t>　　工事を行ううえでの留意点、
　　効率的な工程計画、舗装の出来形・性能確保、作業員の安全確保
　　等を記載</t>
    <rPh sb="0" eb="2">
      <t>コウジ</t>
    </rPh>
    <rPh sb="3" eb="4">
      <t>オコナ</t>
    </rPh>
    <rPh sb="9" eb="12">
      <t>リュウイテン</t>
    </rPh>
    <rPh sb="16" eb="18">
      <t>セコウ</t>
    </rPh>
    <rPh sb="18" eb="21">
      <t>コウリツテキ</t>
    </rPh>
    <rPh sb="22" eb="24">
      <t>コウテイ</t>
    </rPh>
    <rPh sb="24" eb="26">
      <t>ケイカク</t>
    </rPh>
    <rPh sb="27" eb="29">
      <t>ホソウ</t>
    </rPh>
    <rPh sb="30" eb="33">
      <t>デキガタ</t>
    </rPh>
    <rPh sb="34" eb="36">
      <t>セイノウ</t>
    </rPh>
    <rPh sb="36" eb="38">
      <t>カクホ</t>
    </rPh>
    <rPh sb="39" eb="42">
      <t>サギョウイン</t>
    </rPh>
    <rPh sb="43" eb="45">
      <t>アンゼン</t>
    </rPh>
    <rPh sb="45" eb="47">
      <t>カクホ</t>
    </rPh>
    <rPh sb="49" eb="50">
      <t>トウ</t>
    </rPh>
    <rPh sb="51" eb="53">
      <t>キサイ</t>
    </rPh>
    <phoneticPr fontId="2"/>
  </si>
  <si>
    <t>配置予定技術者が主任(監理）技術者又は現場代理人として従事した工事のうち、単独又は共同企業体構成員（出資比率20％以上に限る）の元請として受注した契約金額２千５百万円以上の評価対象工事の実績の有無により評価します。
・主任(監理)技術者としての実績とは、平成２７年度以降に完成し、かつ、引渡しが済んでいる工事で、契約日から完成日までの期間において、完成日を含む２分の１以上の連続した期間に従事した工事の実績をいいます。
・現場代理人としての実績とは、平成２７年度以降に完成し、かつ、引渡しが済んでいる工事で、契約日から完成日までの期間において、完成日を含む２分の１以上の連続した期間に従事した工事の実績をいいます。ただし、コリンズに登録されていた者に限ります。
・「評価対象工事」とは、国道・県道・市町村道・臨港道路の舗装(業種「舗装工事」として発注された舗装整備、舗装修繕）を指します。ただし、農道、林道は含みません。
・評価対象の工事実績は１件とし、コリンズに登録された公共機関等発注の工事に限ります。
・余裕期間制度の対象工事は、完成日を含む実工期の２分の１以上の連続した期間に従事した実績を評価の対象とします。</t>
    <rPh sb="78" eb="79">
      <t>セン</t>
    </rPh>
    <rPh sb="352" eb="353">
      <t>ムラ</t>
    </rPh>
    <phoneticPr fontId="2"/>
  </si>
  <si>
    <t>霞ヶ浦地区 霞4号幹線舗装修繕工事</t>
    <rPh sb="0" eb="3">
      <t>カスミガウラ</t>
    </rPh>
    <rPh sb="3" eb="5">
      <t>チク</t>
    </rPh>
    <rPh sb="6" eb="7">
      <t>カスミ</t>
    </rPh>
    <rPh sb="8" eb="11">
      <t>ゴウカンセン</t>
    </rPh>
    <rPh sb="11" eb="13">
      <t>ホソウ</t>
    </rPh>
    <rPh sb="13" eb="15">
      <t>シュウゼン</t>
    </rPh>
    <rPh sb="15" eb="17">
      <t>コウジ</t>
    </rPh>
    <phoneticPr fontId="2"/>
  </si>
  <si>
    <t>令和７年度　国補港整　第３号</t>
    <rPh sb="0" eb="2">
      <t>レイワ</t>
    </rPh>
    <rPh sb="3" eb="5">
      <t>ネンド</t>
    </rPh>
    <rPh sb="6" eb="8">
      <t>コクホ</t>
    </rPh>
    <rPh sb="8" eb="9">
      <t>ミナト</t>
    </rPh>
    <rPh sb="9" eb="10">
      <t>セイ</t>
    </rPh>
    <rPh sb="11" eb="12">
      <t>ダイ</t>
    </rPh>
    <rPh sb="13" eb="14">
      <t>ゴウ</t>
    </rPh>
    <phoneticPr fontId="2"/>
  </si>
  <si>
    <t>霞ヶ浦地区 霞4号幹線舗装修繕工事</t>
  </si>
  <si>
    <t>四日市港管理組合管理者</t>
    <rPh sb="0" eb="4">
      <t>ヨッカイチコウ</t>
    </rPh>
    <rPh sb="4" eb="6">
      <t>カンリ</t>
    </rPh>
    <rPh sb="6" eb="8">
      <t>クミアイ</t>
    </rPh>
    <rPh sb="8" eb="11">
      <t>カンリシャ</t>
    </rPh>
    <phoneticPr fontId="2"/>
  </si>
  <si>
    <t>あて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</si>
</sst>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00"/>
    <numFmt numFmtId="178" formatCode="0.00;&quot;△ &quot;0.00"/>
    <numFmt numFmtId="179" formatCode="[$-411]ge\.m\.d;@"/>
    <numFmt numFmtId="180" formatCode="&quot;～&quot;[$-411]ge\.m\.d;@"/>
    <numFmt numFmtId="181" formatCode="0&quot;日&quot;"/>
    <numFmt numFmtId="182" formatCode="&quot;JV &quot;?0&quot;%&quot;"/>
    <numFmt numFmtId="183" formatCode="#,##0.000_ "/>
    <numFmt numFmtId="184" formatCode="0.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color indexed="8"/>
      <name val="ＭＳ Ｐゴシック"/>
      <family val="3"/>
      <charset val="128"/>
    </font>
    <font>
      <sz val="12"/>
      <name val="ＭＳ 明朝"/>
      <family val="1"/>
      <charset val="128"/>
    </font>
    <font>
      <b/>
      <u/>
      <sz val="10"/>
      <name val="ＭＳ 明朝"/>
      <family val="1"/>
      <charset val="128"/>
    </font>
    <font>
      <b/>
      <sz val="12"/>
      <name val="BIZ UDゴシック"/>
      <family val="3"/>
      <charset val="128"/>
    </font>
    <font>
      <b/>
      <sz val="12"/>
      <name val="BIZ UD明朝 Medium"/>
      <family val="1"/>
      <charset val="128"/>
    </font>
    <font>
      <sz val="1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sz val="10"/>
      <color rgb="FFFF0000"/>
      <name val="ＭＳ 明朝"/>
      <family val="1"/>
      <charset val="128"/>
    </font>
    <font>
      <sz val="11"/>
      <color rgb="FFFF0000"/>
      <name val="BIZ UD明朝 Medium"/>
      <family val="1"/>
      <charset val="128"/>
    </font>
    <font>
      <sz val="10"/>
      <color rgb="FFFF0000"/>
      <name val="BIZ UD明朝 Medium"/>
      <family val="1"/>
      <charset val="128"/>
    </font>
    <font>
      <sz val="11"/>
      <name val="BIZ UDゴシック"/>
      <family val="3"/>
      <charset val="128"/>
    </font>
    <font>
      <sz val="20"/>
      <name val="BIZ UDゴシック"/>
      <family val="3"/>
      <charset val="128"/>
    </font>
    <font>
      <sz val="12"/>
      <name val="BIZ UDゴシック"/>
      <family val="3"/>
      <charset val="128"/>
    </font>
    <font>
      <sz val="10"/>
      <name val="BIZ UDP明朝 Medium"/>
      <family val="1"/>
      <charset val="128"/>
    </font>
    <font>
      <sz val="10"/>
      <color rgb="FFFF0000"/>
      <name val="BIZ UDP明朝 Medium"/>
      <family val="1"/>
      <charset val="128"/>
    </font>
    <font>
      <u/>
      <sz val="10"/>
      <color rgb="FFFF0000"/>
      <name val="BIZ UDP明朝 Medium"/>
      <family val="1"/>
      <charset val="128"/>
    </font>
    <font>
      <u/>
      <sz val="10"/>
      <name val="BIZ UDP明朝 Medium"/>
      <family val="1"/>
      <charset val="128"/>
    </font>
    <font>
      <b/>
      <sz val="12"/>
      <color rgb="FFFF0000"/>
      <name val="BIZ UDゴシック"/>
      <family val="3"/>
      <charset val="128"/>
    </font>
    <font>
      <sz val="11"/>
      <color theme="1"/>
      <name val="BIZ UD明朝 Medium"/>
      <family val="1"/>
      <charset val="128"/>
    </font>
    <font>
      <strike/>
      <sz val="11"/>
      <name val="BIZ UD明朝 Medium"/>
      <family val="1"/>
      <charset val="128"/>
    </font>
    <font>
      <sz val="14"/>
      <name val="BIZ UDゴシック"/>
      <family val="3"/>
      <charset val="128"/>
    </font>
    <font>
      <sz val="16"/>
      <name val="BIZ UDゴシック"/>
      <family val="3"/>
      <charset val="128"/>
    </font>
    <font>
      <b/>
      <sz val="20"/>
      <name val="BIZ UDゴシック"/>
      <family val="3"/>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4"/>
      <color rgb="FFFF0000"/>
      <name val="BIZ UDゴシック"/>
      <family val="3"/>
      <charset val="128"/>
    </font>
    <font>
      <b/>
      <sz val="16"/>
      <color rgb="FFFF0000"/>
      <name val="BIZ UDゴシック"/>
      <family val="3"/>
      <charset val="128"/>
    </font>
    <font>
      <sz val="18"/>
      <name val="BIZ UDゴシック"/>
      <family val="3"/>
      <charset val="128"/>
    </font>
    <font>
      <b/>
      <sz val="14"/>
      <name val="BIZ UDゴシック"/>
      <family val="3"/>
      <charset val="128"/>
    </font>
    <font>
      <b/>
      <sz val="16"/>
      <color theme="1"/>
      <name val="BIZ UDゴシック"/>
      <family val="3"/>
      <charset val="128"/>
    </font>
    <font>
      <sz val="10"/>
      <name val="BIZ UDゴシック"/>
      <family val="3"/>
      <charset val="128"/>
    </font>
    <font>
      <b/>
      <sz val="11"/>
      <color rgb="FFFF0000"/>
      <name val="BIZ UD明朝 Medium"/>
      <family val="1"/>
      <charset val="128"/>
    </font>
    <font>
      <b/>
      <sz val="18"/>
      <name val="BIZ UD明朝 Medium"/>
      <family val="1"/>
      <charset val="128"/>
    </font>
    <font>
      <sz val="11"/>
      <color theme="3"/>
      <name val="BIZ UD明朝 Medium"/>
      <family val="1"/>
      <charset val="128"/>
    </font>
    <font>
      <u/>
      <sz val="11"/>
      <name val="BIZ UDゴシック"/>
      <family val="3"/>
      <charset val="128"/>
    </font>
  </fonts>
  <fills count="7">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medium">
        <color indexed="64"/>
      </left>
      <right/>
      <top/>
      <bottom style="thin">
        <color indexed="64"/>
      </bottom>
      <diagonal/>
    </border>
    <border>
      <left style="medium">
        <color indexed="64"/>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double">
        <color indexed="64"/>
      </top>
      <bottom/>
      <diagonal style="dotted">
        <color indexed="64"/>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style="thin">
        <color auto="1"/>
      </left>
      <right style="thin">
        <color rgb="FFFF0000"/>
      </right>
      <top style="medium">
        <color indexed="64"/>
      </top>
      <bottom style="thin">
        <color auto="1"/>
      </bottom>
      <diagonal/>
    </border>
    <border>
      <left style="thin">
        <color rgb="FFFF0000"/>
      </left>
      <right style="thin">
        <color rgb="FFFF0000"/>
      </right>
      <top style="medium">
        <color indexed="64"/>
      </top>
      <bottom style="thin">
        <color auto="1"/>
      </bottom>
      <diagonal/>
    </border>
    <border>
      <left style="thin">
        <color rgb="FFFF0000"/>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rgb="FFFF0000"/>
      </left>
      <right style="medium">
        <color indexed="64"/>
      </right>
      <top style="medium">
        <color indexed="64"/>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right style="thin">
        <color rgb="FFFF0000"/>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left style="thin">
        <color auto="1"/>
      </left>
      <right style="thin">
        <color rgb="FFFF0000"/>
      </right>
      <top style="thin">
        <color auto="1"/>
      </top>
      <bottom style="thin">
        <color rgb="FFFF0000"/>
      </bottom>
      <diagonal/>
    </border>
    <border>
      <left style="thin">
        <color rgb="FFFF0000"/>
      </left>
      <right style="thin">
        <color rgb="FFFF0000"/>
      </right>
      <top style="thin">
        <color auto="1"/>
      </top>
      <bottom style="thin">
        <color rgb="FFFF0000"/>
      </bottom>
      <diagonal/>
    </border>
    <border>
      <left style="thin">
        <color rgb="FFFF0000"/>
      </left>
      <right style="medium">
        <color indexed="64"/>
      </right>
      <top style="thin">
        <color auto="1"/>
      </top>
      <bottom style="thin">
        <color auto="1"/>
      </bottom>
      <diagonal/>
    </border>
    <border>
      <left style="thin">
        <color rgb="FFFF0000"/>
      </left>
      <right style="medium">
        <color indexed="64"/>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style="thin">
        <color rgb="FFFF0000"/>
      </right>
      <top style="thin">
        <color rgb="FFFF0000"/>
      </top>
      <bottom style="thin">
        <color auto="1"/>
      </bottom>
      <diagonal/>
    </border>
    <border>
      <left style="thin">
        <color rgb="FFFF0000"/>
      </left>
      <right style="medium">
        <color indexed="64"/>
      </right>
      <top style="thin">
        <color rgb="FFFF0000"/>
      </top>
      <bottom style="thin">
        <color auto="1"/>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687">
    <xf numFmtId="0" fontId="0" fillId="0" borderId="0" xfId="0">
      <alignment vertical="center"/>
    </xf>
    <xf numFmtId="0" fontId="3" fillId="0" borderId="0" xfId="4" applyFont="1" applyProtection="1">
      <alignment vertical="center"/>
      <protection locked="0"/>
    </xf>
    <xf numFmtId="0" fontId="6" fillId="0" borderId="0" xfId="4" applyFont="1" applyAlignment="1" applyProtection="1">
      <alignment horizontal="left" vertical="center"/>
      <protection locked="0"/>
    </xf>
    <xf numFmtId="0" fontId="6" fillId="0" borderId="39" xfId="4" applyFont="1" applyBorder="1" applyAlignment="1" applyProtection="1">
      <alignment horizontal="left" vertical="center"/>
      <protection locked="0"/>
    </xf>
    <xf numFmtId="0" fontId="6" fillId="0" borderId="0" xfId="4" applyFont="1" applyAlignment="1" applyProtection="1">
      <alignment horizontal="center" vertical="center" textRotation="255"/>
      <protection locked="0"/>
    </xf>
    <xf numFmtId="0" fontId="10" fillId="0" borderId="0" xfId="4" applyFont="1" applyAlignment="1" applyProtection="1">
      <alignment horizontal="left" vertical="center"/>
      <protection locked="0"/>
    </xf>
    <xf numFmtId="0" fontId="6" fillId="0" borderId="44" xfId="4" applyFont="1" applyBorder="1" applyAlignment="1" applyProtection="1">
      <alignment horizontal="left" vertical="center"/>
      <protection locked="0"/>
    </xf>
    <xf numFmtId="0" fontId="10" fillId="0" borderId="39" xfId="4" applyFont="1" applyBorder="1" applyAlignment="1" applyProtection="1">
      <alignment horizontal="left" vertical="center"/>
      <protection locked="0"/>
    </xf>
    <xf numFmtId="0" fontId="6" fillId="0" borderId="0" xfId="4" applyFont="1" applyAlignment="1" applyProtection="1">
      <alignment horizontal="right" vertical="top" wrapText="1"/>
      <protection locked="0"/>
    </xf>
    <xf numFmtId="0" fontId="6" fillId="0" borderId="4" xfId="4" applyFont="1" applyBorder="1" applyAlignment="1" applyProtection="1">
      <alignment vertical="center" textRotation="255" wrapText="1"/>
      <protection locked="0"/>
    </xf>
    <xf numFmtId="0" fontId="6" fillId="0" borderId="0" xfId="4" applyFont="1" applyAlignment="1" applyProtection="1">
      <alignment vertical="center" textRotation="255" wrapText="1"/>
      <protection locked="0"/>
    </xf>
    <xf numFmtId="0" fontId="6" fillId="0" borderId="0" xfId="4" applyFont="1" applyAlignment="1" applyProtection="1">
      <alignment vertical="center" textRotation="255"/>
      <protection locked="0"/>
    </xf>
    <xf numFmtId="0" fontId="6" fillId="0" borderId="4" xfId="4" applyFont="1" applyBorder="1" applyAlignment="1" applyProtection="1">
      <alignment vertical="center" textRotation="255"/>
      <protection locked="0"/>
    </xf>
    <xf numFmtId="0" fontId="3" fillId="0" borderId="4" xfId="4" applyFont="1" applyBorder="1" applyProtection="1">
      <alignment vertical="center"/>
      <protection locked="0"/>
    </xf>
    <xf numFmtId="0" fontId="17" fillId="0" borderId="45" xfId="4" applyFont="1" applyBorder="1" applyAlignment="1" applyProtection="1">
      <alignment horizontal="left" vertical="center"/>
      <protection locked="0"/>
    </xf>
    <xf numFmtId="0" fontId="17" fillId="0" borderId="4" xfId="4" applyFont="1" applyBorder="1" applyAlignment="1" applyProtection="1">
      <alignment horizontal="left" vertical="center"/>
      <protection locked="0"/>
    </xf>
    <xf numFmtId="0" fontId="9" fillId="0" borderId="4" xfId="4" applyFont="1" applyBorder="1" applyProtection="1">
      <alignment vertical="center"/>
      <protection locked="0"/>
    </xf>
    <xf numFmtId="0" fontId="9" fillId="0" borderId="39" xfId="4" applyFont="1" applyBorder="1" applyProtection="1">
      <alignment vertical="center"/>
      <protection locked="0"/>
    </xf>
    <xf numFmtId="0" fontId="6" fillId="0" borderId="39" xfId="4" applyFont="1" applyBorder="1" applyAlignment="1" applyProtection="1">
      <alignment horizontal="right" vertical="top" wrapText="1"/>
      <protection locked="0"/>
    </xf>
    <xf numFmtId="0" fontId="7" fillId="0" borderId="0" xfId="4" applyFont="1" applyAlignment="1" applyProtection="1">
      <alignment vertical="top" wrapText="1"/>
      <protection locked="0"/>
    </xf>
    <xf numFmtId="0" fontId="3" fillId="0" borderId="39" xfId="4" applyFont="1" applyBorder="1" applyProtection="1">
      <alignment vertical="center"/>
      <protection locked="0"/>
    </xf>
    <xf numFmtId="0" fontId="3" fillId="0" borderId="31" xfId="4" applyFont="1" applyBorder="1" applyProtection="1">
      <alignment vertical="center"/>
      <protection locked="0"/>
    </xf>
    <xf numFmtId="0" fontId="11" fillId="0" borderId="0" xfId="4" applyFont="1" applyProtection="1">
      <alignment vertical="center"/>
      <protection locked="0"/>
    </xf>
    <xf numFmtId="0" fontId="12" fillId="0" borderId="0" xfId="4" applyFont="1" applyProtection="1">
      <alignment vertical="center"/>
      <protection locked="0"/>
    </xf>
    <xf numFmtId="0" fontId="13" fillId="0" borderId="0" xfId="4" applyFont="1" applyProtection="1">
      <alignment vertical="center"/>
      <protection locked="0"/>
    </xf>
    <xf numFmtId="0" fontId="13" fillId="0" borderId="0" xfId="4" applyFont="1" applyAlignment="1" applyProtection="1">
      <alignment horizontal="center" vertical="center"/>
      <protection locked="0"/>
    </xf>
    <xf numFmtId="0" fontId="14" fillId="0" borderId="0" xfId="4" applyFont="1" applyAlignment="1" applyProtection="1">
      <alignment horizontal="right" vertical="center"/>
      <protection locked="0"/>
    </xf>
    <xf numFmtId="0" fontId="15" fillId="0" borderId="12" xfId="4" applyFont="1" applyBorder="1" applyAlignment="1" applyProtection="1">
      <alignment horizontal="left" vertical="center"/>
      <protection locked="0"/>
    </xf>
    <xf numFmtId="0" fontId="15" fillId="0" borderId="4" xfId="4" applyFont="1" applyBorder="1" applyAlignment="1" applyProtection="1">
      <alignment horizontal="left" vertical="center"/>
      <protection locked="0"/>
    </xf>
    <xf numFmtId="0" fontId="15" fillId="0" borderId="0" xfId="4" applyFont="1" applyAlignment="1" applyProtection="1">
      <alignment horizontal="left" vertical="center"/>
      <protection locked="0"/>
    </xf>
    <xf numFmtId="0" fontId="15" fillId="0" borderId="40" xfId="4" applyFont="1" applyBorder="1" applyAlignment="1" applyProtection="1">
      <alignment horizontal="left" vertical="center"/>
      <protection locked="0"/>
    </xf>
    <xf numFmtId="0" fontId="15" fillId="0" borderId="4" xfId="4" quotePrefix="1" applyFont="1" applyBorder="1" applyAlignment="1" applyProtection="1">
      <alignment horizontal="left" vertical="center"/>
      <protection locked="0"/>
    </xf>
    <xf numFmtId="0" fontId="15" fillId="0" borderId="42" xfId="4" applyFont="1" applyBorder="1" applyAlignment="1" applyProtection="1">
      <alignment horizontal="left" vertical="center"/>
      <protection locked="0"/>
    </xf>
    <xf numFmtId="0" fontId="15" fillId="0" borderId="20" xfId="4" applyFont="1" applyBorder="1" applyAlignment="1" applyProtection="1">
      <alignment horizontal="left" vertical="center"/>
      <protection locked="0"/>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4" applyFont="1" applyAlignment="1" applyProtection="1">
      <alignment horizontal="left" vertical="center"/>
      <protection locked="0"/>
    </xf>
    <xf numFmtId="0" fontId="24" fillId="0" borderId="0" xfId="4" applyFont="1" applyAlignment="1" applyProtection="1">
      <alignment horizontal="left" vertical="center"/>
      <protection locked="0"/>
    </xf>
    <xf numFmtId="0" fontId="25" fillId="0" borderId="0" xfId="4" applyFont="1" applyAlignment="1" applyProtection="1">
      <alignment horizontal="left" vertical="center"/>
      <protection locked="0"/>
    </xf>
    <xf numFmtId="0" fontId="26" fillId="0" borderId="0" xfId="4" applyFont="1" applyAlignment="1" applyProtection="1">
      <alignment horizontal="left" vertical="center"/>
      <protection locked="0"/>
    </xf>
    <xf numFmtId="0" fontId="15" fillId="0" borderId="41" xfId="4" applyFont="1" applyBorder="1" applyAlignment="1" applyProtection="1">
      <alignment horizontal="right" vertical="top" wrapText="1"/>
      <protection locked="0"/>
    </xf>
    <xf numFmtId="0" fontId="15" fillId="0" borderId="43" xfId="4" applyFont="1" applyBorder="1" applyAlignment="1" applyProtection="1">
      <alignment horizontal="right" vertical="top" wrapText="1"/>
      <protection locked="0"/>
    </xf>
    <xf numFmtId="0" fontId="13" fillId="0" borderId="0" xfId="0" applyFont="1" applyProtection="1">
      <alignment vertical="center"/>
      <protection locked="0"/>
    </xf>
    <xf numFmtId="0" fontId="13" fillId="4" borderId="38" xfId="0" quotePrefix="1" applyFont="1" applyFill="1" applyBorder="1" applyProtection="1">
      <alignment vertical="center"/>
      <protection locked="0"/>
    </xf>
    <xf numFmtId="0" fontId="13" fillId="4" borderId="50" xfId="0" quotePrefix="1" applyFont="1" applyFill="1" applyBorder="1" applyProtection="1">
      <alignment vertical="center"/>
      <protection locked="0"/>
    </xf>
    <xf numFmtId="0" fontId="18" fillId="0" borderId="0" xfId="0" applyFont="1" applyProtection="1">
      <alignment vertical="center"/>
      <protection locked="0"/>
    </xf>
    <xf numFmtId="0" fontId="13" fillId="0" borderId="25" xfId="0" applyFont="1" applyBorder="1" applyProtection="1">
      <alignment vertical="center"/>
      <protection locked="0"/>
    </xf>
    <xf numFmtId="0" fontId="13" fillId="0" borderId="25" xfId="0" applyFont="1" applyBorder="1" applyAlignment="1" applyProtection="1">
      <alignment horizontal="left" vertical="center" wrapText="1"/>
      <protection locked="0"/>
    </xf>
    <xf numFmtId="0" fontId="13" fillId="0" borderId="15" xfId="0" applyFont="1" applyBorder="1" applyProtection="1">
      <alignment vertical="center"/>
      <protection locked="0"/>
    </xf>
    <xf numFmtId="0" fontId="13" fillId="0" borderId="0" xfId="0" quotePrefix="1" applyFont="1" applyAlignment="1" applyProtection="1">
      <alignment horizontal="left" vertical="center"/>
      <protection locked="0"/>
    </xf>
    <xf numFmtId="0" fontId="29" fillId="0" borderId="22" xfId="0" applyFont="1" applyBorder="1" applyProtection="1">
      <alignment vertical="center"/>
      <protection locked="0"/>
    </xf>
    <xf numFmtId="0" fontId="13" fillId="0" borderId="22" xfId="0" quotePrefix="1" applyFont="1" applyBorder="1" applyAlignment="1" applyProtection="1">
      <alignment horizontal="right" vertical="center" wrapText="1"/>
      <protection locked="0"/>
    </xf>
    <xf numFmtId="0" fontId="13" fillId="0" borderId="24" xfId="0" quotePrefix="1" applyFont="1" applyBorder="1" applyAlignment="1" applyProtection="1">
      <alignment horizontal="right" vertical="center" wrapText="1"/>
      <protection locked="0"/>
    </xf>
    <xf numFmtId="0" fontId="13" fillId="0" borderId="0" xfId="0" quotePrefix="1" applyFont="1" applyAlignment="1" applyProtection="1">
      <alignment horizontal="right" vertical="center" wrapText="1"/>
      <protection locked="0"/>
    </xf>
    <xf numFmtId="0" fontId="30" fillId="0" borderId="0" xfId="0" applyFont="1" applyProtection="1">
      <alignment vertical="center"/>
      <protection locked="0"/>
    </xf>
    <xf numFmtId="0" fontId="18" fillId="0" borderId="0" xfId="0" applyFont="1" applyAlignment="1" applyProtection="1">
      <alignment horizontal="right" vertical="center"/>
      <protection locked="0"/>
    </xf>
    <xf numFmtId="0" fontId="13" fillId="0" borderId="8" xfId="0" applyFont="1" applyBorder="1" applyAlignment="1" applyProtection="1">
      <alignment vertical="center" textRotation="255"/>
      <protection locked="0"/>
    </xf>
    <xf numFmtId="0" fontId="13" fillId="0" borderId="0" xfId="0" applyFont="1" applyAlignment="1" applyProtection="1">
      <alignment horizontal="center" vertical="center" textRotation="255"/>
      <protection locked="0"/>
    </xf>
    <xf numFmtId="2" fontId="13" fillId="0" borderId="0" xfId="0" applyNumberFormat="1" applyFont="1" applyAlignment="1" applyProtection="1">
      <alignment horizontal="center" vertical="center" wrapText="1"/>
      <protection locked="0"/>
    </xf>
    <xf numFmtId="12" fontId="13" fillId="0" borderId="0" xfId="0" applyNumberFormat="1" applyFont="1" applyAlignment="1" applyProtection="1">
      <alignment horizontal="center" vertical="center" wrapText="1"/>
      <protection locked="0"/>
    </xf>
    <xf numFmtId="177" fontId="13" fillId="0" borderId="0" xfId="0" applyNumberFormat="1" applyFont="1" applyAlignment="1">
      <alignment horizontal="center" vertical="center" wrapText="1"/>
    </xf>
    <xf numFmtId="183" fontId="13" fillId="0" borderId="0" xfId="0" applyNumberFormat="1" applyFont="1" applyAlignment="1">
      <alignment horizontal="center" vertical="center" wrapText="1"/>
    </xf>
    <xf numFmtId="177" fontId="13" fillId="0" borderId="0" xfId="0" applyNumberFormat="1" applyFont="1" applyAlignment="1" applyProtection="1">
      <alignment horizontal="center" vertical="center" wrapText="1"/>
      <protection locked="0"/>
    </xf>
    <xf numFmtId="183" fontId="13" fillId="0" borderId="0" xfId="0" applyNumberFormat="1" applyFont="1" applyAlignment="1" applyProtection="1">
      <alignment horizontal="center" vertical="center" wrapText="1"/>
      <protection locked="0"/>
    </xf>
    <xf numFmtId="0" fontId="13" fillId="0" borderId="10" xfId="0" quotePrefix="1" applyFont="1" applyBorder="1" applyAlignment="1" applyProtection="1">
      <alignment horizontal="right" vertical="center" wrapText="1"/>
      <protection locked="0"/>
    </xf>
    <xf numFmtId="0" fontId="13" fillId="0" borderId="10" xfId="0" applyFont="1" applyBorder="1" applyAlignment="1" applyProtection="1">
      <alignment vertical="center" wrapText="1"/>
      <protection locked="0"/>
    </xf>
    <xf numFmtId="0" fontId="13" fillId="0" borderId="0" xfId="0" applyFont="1" applyAlignment="1" applyProtection="1">
      <alignment horizontal="center" vertical="center" shrinkToFit="1"/>
      <protection locked="0"/>
    </xf>
    <xf numFmtId="0" fontId="19" fillId="0" borderId="0" xfId="0" applyFont="1" applyAlignment="1" applyProtection="1">
      <alignment vertical="center" wrapText="1"/>
      <protection locked="0"/>
    </xf>
    <xf numFmtId="179" fontId="19" fillId="0" borderId="0" xfId="3" applyNumberFormat="1" applyFont="1" applyBorder="1" applyAlignment="1" applyProtection="1">
      <alignment horizontal="center" vertical="center" shrinkToFit="1"/>
      <protection locked="0"/>
    </xf>
    <xf numFmtId="38" fontId="19" fillId="0" borderId="0" xfId="3" applyFont="1" applyBorder="1" applyAlignment="1" applyProtection="1">
      <alignment horizontal="right" vertical="center"/>
      <protection locked="0"/>
    </xf>
    <xf numFmtId="182" fontId="19" fillId="0" borderId="0" xfId="3" applyNumberFormat="1" applyFont="1" applyBorder="1" applyAlignment="1" applyProtection="1">
      <alignment horizontal="center" vertical="center"/>
      <protection locked="0"/>
    </xf>
    <xf numFmtId="180" fontId="19" fillId="0" borderId="0" xfId="3" applyNumberFormat="1" applyFont="1" applyBorder="1" applyAlignment="1" applyProtection="1">
      <alignment horizontal="center" vertical="center" shrinkToFit="1"/>
      <protection locked="0"/>
    </xf>
    <xf numFmtId="181" fontId="19" fillId="0" borderId="0" xfId="3" applyNumberFormat="1" applyFont="1" applyBorder="1" applyAlignment="1" applyProtection="1">
      <alignment horizontal="center" vertical="center"/>
      <protection locked="0"/>
    </xf>
    <xf numFmtId="0" fontId="31" fillId="0" borderId="0" xfId="0" applyFont="1">
      <alignment vertical="center"/>
    </xf>
    <xf numFmtId="0" fontId="30" fillId="0" borderId="0" xfId="0" applyFont="1">
      <alignment vertical="center"/>
    </xf>
    <xf numFmtId="0" fontId="22" fillId="0" borderId="12" xfId="0" applyFont="1" applyBorder="1">
      <alignment vertical="center"/>
    </xf>
    <xf numFmtId="0" fontId="32" fillId="0" borderId="0" xfId="0" applyFont="1">
      <alignment vertical="center"/>
    </xf>
    <xf numFmtId="0" fontId="20" fillId="0" borderId="16" xfId="0" applyFont="1" applyBorder="1" applyAlignment="1">
      <alignment horizontal="center" vertical="center" wrapText="1"/>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5" fillId="0" borderId="2" xfId="0" applyFont="1" applyBorder="1" applyAlignment="1">
      <alignment horizontal="center" vertical="center"/>
    </xf>
    <xf numFmtId="0" fontId="30" fillId="0" borderId="2" xfId="0" applyFont="1" applyBorder="1" applyAlignment="1">
      <alignment horizontal="center" vertical="center"/>
    </xf>
    <xf numFmtId="0" fontId="30" fillId="0" borderId="1" xfId="0" applyFont="1" applyBorder="1" applyAlignment="1">
      <alignment horizontal="center" vertical="center" wrapText="1"/>
    </xf>
    <xf numFmtId="0" fontId="30" fillId="0" borderId="17" xfId="0" applyFont="1" applyBorder="1" applyAlignment="1">
      <alignment horizontal="center" vertical="center" textRotation="180"/>
    </xf>
    <xf numFmtId="0" fontId="30" fillId="0" borderId="13" xfId="0" applyFont="1" applyBorder="1" applyAlignment="1">
      <alignment horizontal="center" vertical="center" wrapText="1"/>
    </xf>
    <xf numFmtId="176" fontId="30" fillId="2" borderId="2" xfId="0" quotePrefix="1" applyNumberFormat="1" applyFont="1" applyFill="1" applyBorder="1" applyAlignment="1" applyProtection="1">
      <alignment horizontal="center" vertical="center" wrapText="1"/>
      <protection locked="0"/>
    </xf>
    <xf numFmtId="0" fontId="34" fillId="0" borderId="2" xfId="1" applyNumberFormat="1"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horizontal="center" vertical="center" wrapText="1"/>
    </xf>
    <xf numFmtId="176" fontId="30" fillId="0" borderId="2" xfId="1" applyNumberFormat="1" applyFont="1" applyBorder="1" applyAlignment="1">
      <alignment horizontal="center" vertical="center"/>
    </xf>
    <xf numFmtId="0" fontId="37" fillId="0" borderId="1" xfId="0" applyFont="1" applyBorder="1" applyAlignment="1">
      <alignment horizontal="center" vertical="center"/>
    </xf>
    <xf numFmtId="0" fontId="20" fillId="0" borderId="0" xfId="0" applyFont="1" applyAlignment="1">
      <alignment horizontal="center" vertical="center"/>
    </xf>
    <xf numFmtId="0" fontId="35" fillId="0" borderId="21" xfId="0" applyFont="1" applyBorder="1" applyAlignment="1">
      <alignment horizontal="right" vertical="center"/>
    </xf>
    <xf numFmtId="0" fontId="35" fillId="0" borderId="22" xfId="0" applyFont="1" applyBorder="1" applyAlignment="1">
      <alignment horizontal="right" vertical="center"/>
    </xf>
    <xf numFmtId="0" fontId="30" fillId="0" borderId="24" xfId="0" applyFont="1" applyBorder="1" applyAlignment="1">
      <alignment horizontal="right" vertical="center"/>
    </xf>
    <xf numFmtId="0" fontId="35" fillId="0" borderId="8" xfId="0" applyFont="1" applyBorder="1">
      <alignment vertical="center"/>
    </xf>
    <xf numFmtId="0" fontId="30" fillId="0" borderId="8" xfId="0" applyFont="1" applyBorder="1">
      <alignment vertical="center"/>
    </xf>
    <xf numFmtId="0" fontId="34" fillId="0" borderId="7" xfId="0" applyFont="1" applyBorder="1">
      <alignment vertical="center"/>
    </xf>
    <xf numFmtId="0" fontId="34" fillId="0" borderId="8" xfId="0" applyFont="1" applyBorder="1">
      <alignment vertical="center"/>
    </xf>
    <xf numFmtId="0" fontId="22" fillId="0" borderId="8" xfId="0" applyFont="1" applyBorder="1">
      <alignment vertical="center"/>
    </xf>
    <xf numFmtId="0" fontId="22" fillId="0" borderId="9" xfId="0" applyFont="1" applyBorder="1">
      <alignment vertical="center"/>
    </xf>
    <xf numFmtId="0" fontId="35" fillId="2" borderId="1" xfId="0" applyFont="1" applyFill="1" applyBorder="1">
      <alignment vertical="center"/>
    </xf>
    <xf numFmtId="0" fontId="35" fillId="3" borderId="1" xfId="0" applyFont="1" applyFill="1" applyBorder="1">
      <alignment vertical="center"/>
    </xf>
    <xf numFmtId="0" fontId="35" fillId="0" borderId="0" xfId="0" applyFont="1">
      <alignment vertical="center"/>
    </xf>
    <xf numFmtId="0" fontId="35" fillId="0" borderId="0" xfId="0" applyFont="1" applyAlignment="1">
      <alignment vertical="center" wrapText="1"/>
    </xf>
    <xf numFmtId="0" fontId="35" fillId="0" borderId="15" xfId="0" applyFont="1" applyBorder="1" applyAlignment="1">
      <alignment vertical="center" wrapText="1"/>
    </xf>
    <xf numFmtId="0" fontId="30" fillId="0" borderId="10" xfId="0" applyFont="1" applyBorder="1">
      <alignment vertical="center"/>
    </xf>
    <xf numFmtId="0" fontId="35" fillId="0" borderId="10" xfId="0" applyFont="1" applyBorder="1" applyAlignment="1">
      <alignment vertical="center" wrapText="1"/>
    </xf>
    <xf numFmtId="0" fontId="35" fillId="0" borderId="11" xfId="0" applyFont="1" applyBorder="1" applyAlignment="1">
      <alignment vertical="center" wrapText="1"/>
    </xf>
    <xf numFmtId="0" fontId="20" fillId="0" borderId="0" xfId="0" applyFont="1" applyAlignment="1">
      <alignment horizontal="left" vertical="center"/>
    </xf>
    <xf numFmtId="0" fontId="11" fillId="0" borderId="0" xfId="0" applyFont="1" applyAlignment="1">
      <alignment horizontal="right" vertical="top"/>
    </xf>
    <xf numFmtId="0" fontId="32" fillId="0" borderId="0" xfId="0" applyFont="1" applyAlignment="1">
      <alignment horizontal="left" vertical="center"/>
    </xf>
    <xf numFmtId="0" fontId="30" fillId="0" borderId="2" xfId="0" quotePrefix="1"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176" fontId="20" fillId="0" borderId="5" xfId="0" quotePrefix="1" applyNumberFormat="1" applyFont="1" applyBorder="1" applyAlignment="1">
      <alignment horizontal="center" vertical="center" wrapText="1"/>
    </xf>
    <xf numFmtId="0" fontId="22" fillId="0" borderId="82" xfId="1" applyNumberFormat="1" applyFont="1" applyFill="1" applyBorder="1" applyAlignment="1" applyProtection="1">
      <alignment horizontal="center" vertical="center"/>
    </xf>
    <xf numFmtId="0" fontId="22" fillId="0" borderId="5" xfId="0" applyFont="1" applyBorder="1" applyAlignment="1">
      <alignment vertical="center" wrapText="1"/>
    </xf>
    <xf numFmtId="176" fontId="20" fillId="0" borderId="2" xfId="0" quotePrefix="1" applyNumberFormat="1" applyFont="1" applyBorder="1" applyAlignment="1">
      <alignment horizontal="center" vertical="center" wrapText="1"/>
    </xf>
    <xf numFmtId="0" fontId="22" fillId="0" borderId="81" xfId="1" applyNumberFormat="1" applyFont="1" applyFill="1" applyBorder="1" applyAlignment="1" applyProtection="1">
      <alignment horizontal="center" vertical="center"/>
    </xf>
    <xf numFmtId="0" fontId="38" fillId="0" borderId="0" xfId="0" applyFont="1" applyAlignment="1">
      <alignment horizontal="left" vertical="center"/>
    </xf>
    <xf numFmtId="0" fontId="20" fillId="0" borderId="13" xfId="0" applyFont="1" applyBorder="1" applyAlignment="1">
      <alignment horizontal="center" vertical="center" wrapText="1"/>
    </xf>
    <xf numFmtId="0" fontId="20" fillId="0" borderId="16" xfId="1" quotePrefix="1" applyNumberFormat="1" applyFont="1" applyBorder="1" applyAlignment="1">
      <alignment horizontal="center" vertical="center" wrapText="1"/>
    </xf>
    <xf numFmtId="0" fontId="20" fillId="0" borderId="19" xfId="1" quotePrefix="1" applyNumberFormat="1" applyFont="1" applyBorder="1" applyAlignment="1">
      <alignment horizontal="center" vertical="center" wrapText="1"/>
    </xf>
    <xf numFmtId="0" fontId="30" fillId="0" borderId="5" xfId="0" applyFont="1" applyBorder="1" applyAlignment="1">
      <alignment horizontal="center" vertical="center" wrapText="1"/>
    </xf>
    <xf numFmtId="0" fontId="34" fillId="0" borderId="20" xfId="1" applyNumberFormat="1" applyFont="1" applyBorder="1" applyAlignment="1">
      <alignment horizontal="center" vertical="center"/>
    </xf>
    <xf numFmtId="0" fontId="34" fillId="0" borderId="46" xfId="1" applyNumberFormat="1" applyFont="1" applyBorder="1" applyAlignment="1">
      <alignment horizontal="center" vertical="center"/>
    </xf>
    <xf numFmtId="0" fontId="34" fillId="0" borderId="1" xfId="1" applyNumberFormat="1" applyFont="1" applyBorder="1" applyAlignment="1">
      <alignment horizontal="center" vertical="center"/>
    </xf>
    <xf numFmtId="0" fontId="34" fillId="0" borderId="79" xfId="1" applyNumberFormat="1" applyFont="1" applyBorder="1" applyAlignment="1">
      <alignment horizontal="center" vertical="center"/>
    </xf>
    <xf numFmtId="176" fontId="30" fillId="0" borderId="31" xfId="1" applyNumberFormat="1" applyFont="1" applyBorder="1" applyAlignment="1">
      <alignment horizontal="center" vertical="center"/>
    </xf>
    <xf numFmtId="0" fontId="37" fillId="0" borderId="31" xfId="0" applyFont="1" applyBorder="1" applyAlignment="1">
      <alignment horizontal="center" vertical="center"/>
    </xf>
    <xf numFmtId="176" fontId="30" fillId="0" borderId="34" xfId="1" applyNumberFormat="1" applyFont="1" applyBorder="1" applyAlignment="1">
      <alignment horizontal="center" vertical="center"/>
    </xf>
    <xf numFmtId="0" fontId="40" fillId="0" borderId="1" xfId="0" applyFont="1" applyBorder="1" applyAlignment="1">
      <alignment horizontal="center" vertical="center"/>
    </xf>
    <xf numFmtId="0" fontId="37" fillId="0" borderId="18" xfId="0" applyFont="1" applyBorder="1" applyAlignment="1">
      <alignment horizontal="center" vertical="center"/>
    </xf>
    <xf numFmtId="0" fontId="20" fillId="0" borderId="53" xfId="0" applyFont="1" applyBorder="1" applyAlignment="1">
      <alignment horizontal="center" vertical="center"/>
    </xf>
    <xf numFmtId="178" fontId="39" fillId="0" borderId="2" xfId="1" applyNumberFormat="1" applyFont="1" applyFill="1" applyBorder="1" applyAlignment="1" applyProtection="1">
      <alignment horizontal="center" vertical="center"/>
    </xf>
    <xf numFmtId="0" fontId="20" fillId="0" borderId="5" xfId="0" applyFont="1" applyBorder="1" applyAlignment="1">
      <alignment horizontal="center" vertical="center"/>
    </xf>
    <xf numFmtId="0" fontId="13" fillId="0" borderId="80" xfId="0" applyFont="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13" fillId="0" borderId="5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0" borderId="36" xfId="0" applyFont="1" applyBorder="1" applyAlignment="1" applyProtection="1">
      <alignment horizontal="left" vertical="center" wrapText="1"/>
      <protection locked="0"/>
    </xf>
    <xf numFmtId="0" fontId="29" fillId="0" borderId="15" xfId="0" applyFont="1" applyBorder="1" applyAlignment="1" applyProtection="1">
      <alignment vertical="center" shrinkToFit="1"/>
      <protection locked="0"/>
    </xf>
    <xf numFmtId="0" fontId="29" fillId="0" borderId="22" xfId="0" applyFont="1" applyBorder="1" applyAlignment="1" applyProtection="1">
      <alignment horizontal="center" vertical="center"/>
      <protection locked="0"/>
    </xf>
    <xf numFmtId="0" fontId="29" fillId="0" borderId="15" xfId="0" applyFont="1" applyBorder="1" applyAlignment="1" applyProtection="1">
      <alignment horizontal="left" vertical="center" shrinkToFit="1"/>
      <protection locked="0"/>
    </xf>
    <xf numFmtId="0" fontId="13" fillId="0" borderId="27" xfId="0" applyFont="1" applyBorder="1" applyProtection="1">
      <alignment vertical="center"/>
      <protection locked="0"/>
    </xf>
    <xf numFmtId="0" fontId="28" fillId="0" borderId="0" xfId="0" applyFont="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15" xfId="0" applyFont="1" applyBorder="1" applyAlignment="1" applyProtection="1">
      <alignment horizontal="left" vertical="center"/>
      <protection locked="0"/>
    </xf>
    <xf numFmtId="0" fontId="13" fillId="0" borderId="29"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5" xfId="0" applyFont="1" applyBorder="1" applyAlignment="1" applyProtection="1">
      <alignment horizontal="center" vertical="center"/>
      <protection locked="0"/>
    </xf>
    <xf numFmtId="0" fontId="13" fillId="0" borderId="25" xfId="0" applyFont="1" applyBorder="1" applyAlignment="1" applyProtection="1">
      <alignment horizontal="left" vertical="center"/>
      <protection locked="0"/>
    </xf>
    <xf numFmtId="0" fontId="29" fillId="0" borderId="0" xfId="0" applyFont="1" applyProtection="1">
      <alignment vertical="center"/>
      <protection locked="0"/>
    </xf>
    <xf numFmtId="0" fontId="29" fillId="0" borderId="0" xfId="0" applyFont="1" applyAlignment="1" applyProtection="1">
      <alignment vertical="center" shrinkToFit="1"/>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shrinkToFit="1"/>
      <protection locked="0"/>
    </xf>
    <xf numFmtId="0" fontId="13" fillId="0" borderId="10" xfId="0" applyFont="1" applyBorder="1" applyProtection="1">
      <alignment vertical="center"/>
      <protection locked="0"/>
    </xf>
    <xf numFmtId="0" fontId="13" fillId="0" borderId="11" xfId="0" applyFont="1" applyBorder="1" applyProtection="1">
      <alignment vertical="center"/>
      <protection locked="0"/>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20" fillId="0" borderId="20"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6" xfId="0" applyFont="1" applyBorder="1" applyAlignment="1">
      <alignment horizontal="center" vertical="center" wrapText="1"/>
    </xf>
    <xf numFmtId="0" fontId="20" fillId="0" borderId="14" xfId="0" applyFont="1" applyBorder="1" applyAlignment="1">
      <alignment horizontal="center" vertical="center" shrinkToFit="1"/>
    </xf>
    <xf numFmtId="0" fontId="20" fillId="0" borderId="20" xfId="0" applyFont="1" applyBorder="1" applyAlignment="1">
      <alignment horizontal="center" vertical="center" wrapText="1"/>
    </xf>
    <xf numFmtId="0" fontId="20" fillId="0" borderId="6" xfId="0" applyFont="1" applyBorder="1" applyAlignment="1">
      <alignment horizontal="center" vertical="center" wrapText="1" shrinkToFit="1"/>
    </xf>
    <xf numFmtId="0" fontId="20" fillId="0" borderId="19" xfId="0" applyFont="1" applyBorder="1" applyAlignment="1">
      <alignment horizontal="center" vertical="center"/>
    </xf>
    <xf numFmtId="0" fontId="20" fillId="0" borderId="14" xfId="0" applyFont="1" applyBorder="1" applyAlignment="1">
      <alignment horizontal="center" vertical="center" wrapText="1"/>
    </xf>
    <xf numFmtId="0" fontId="33" fillId="0" borderId="6" xfId="0" applyFont="1" applyBorder="1" applyAlignment="1">
      <alignment horizontal="center" vertical="center"/>
    </xf>
    <xf numFmtId="0" fontId="20" fillId="0" borderId="6" xfId="0" applyFont="1" applyBorder="1" applyAlignment="1">
      <alignment horizontal="center" vertical="center"/>
    </xf>
    <xf numFmtId="0" fontId="20" fillId="0" borderId="20" xfId="0" applyFont="1" applyBorder="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44" fillId="0" borderId="0" xfId="0" applyFont="1">
      <alignment vertical="center"/>
    </xf>
    <xf numFmtId="0" fontId="13" fillId="0" borderId="0" xfId="0" quotePrefix="1" applyFont="1">
      <alignment vertical="center"/>
    </xf>
    <xf numFmtId="0" fontId="13" fillId="0" borderId="0" xfId="0" applyFont="1" applyAlignment="1">
      <alignment horizontal="center" vertical="center"/>
    </xf>
    <xf numFmtId="0" fontId="20" fillId="0" borderId="35" xfId="0" applyFont="1" applyBorder="1" applyAlignment="1">
      <alignment horizontal="center" vertical="center"/>
    </xf>
    <xf numFmtId="0" fontId="13" fillId="0" borderId="6" xfId="0" applyFont="1" applyBorder="1" applyAlignment="1" applyProtection="1">
      <alignment horizontal="center" vertical="center"/>
      <protection locked="0"/>
    </xf>
    <xf numFmtId="0" fontId="20" fillId="4" borderId="38" xfId="0" quotePrefix="1" applyFont="1" applyFill="1" applyBorder="1" applyProtection="1">
      <alignment vertical="center"/>
      <protection locked="0"/>
    </xf>
    <xf numFmtId="0" fontId="36" fillId="0" borderId="3" xfId="0" applyFont="1" applyBorder="1"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22" fillId="0" borderId="1" xfId="0" applyFont="1" applyBorder="1" applyAlignment="1">
      <alignment vertical="center" wrapText="1"/>
    </xf>
    <xf numFmtId="0" fontId="22" fillId="0" borderId="2" xfId="0" applyFont="1" applyBorder="1" applyAlignment="1">
      <alignment horizontal="center" vertical="center" wrapText="1"/>
    </xf>
    <xf numFmtId="0" fontId="30" fillId="0" borderId="3" xfId="0" applyFont="1" applyBorder="1" applyAlignment="1">
      <alignment horizontal="center" vertical="center"/>
    </xf>
    <xf numFmtId="0" fontId="30" fillId="0" borderId="17" xfId="0" applyFont="1" applyBorder="1" applyAlignment="1">
      <alignment horizontal="center" vertical="center"/>
    </xf>
    <xf numFmtId="0" fontId="22" fillId="0" borderId="6" xfId="0" applyFont="1" applyBorder="1" applyAlignment="1">
      <alignment horizontal="center" vertical="center"/>
    </xf>
    <xf numFmtId="0" fontId="30" fillId="0" borderId="2" xfId="0" applyFont="1" applyBorder="1" applyAlignment="1">
      <alignment horizontal="center" vertical="center" wrapText="1"/>
    </xf>
    <xf numFmtId="0" fontId="20" fillId="0" borderId="13" xfId="0" applyFont="1" applyBorder="1" applyAlignment="1">
      <alignment horizontal="center" vertical="center" wrapText="1"/>
    </xf>
    <xf numFmtId="0" fontId="32" fillId="0" borderId="0" xfId="0" applyFont="1" applyAlignment="1">
      <alignment horizontal="center" vertical="center"/>
    </xf>
    <xf numFmtId="0" fontId="32" fillId="0" borderId="0" xfId="0" applyFont="1" applyAlignment="1">
      <alignment horizontal="right" vertical="center"/>
    </xf>
    <xf numFmtId="0" fontId="20" fillId="0" borderId="13" xfId="1" quotePrefix="1" applyNumberFormat="1" applyFont="1" applyFill="1" applyBorder="1" applyAlignment="1" applyProtection="1">
      <alignment horizontal="center" vertical="center" wrapText="1"/>
    </xf>
    <xf numFmtId="37" fontId="30" fillId="0" borderId="1" xfId="0" quotePrefix="1" applyNumberFormat="1" applyFont="1" applyBorder="1" applyAlignment="1">
      <alignment horizontal="center" vertical="center" wrapText="1"/>
    </xf>
    <xf numFmtId="0" fontId="30" fillId="0" borderId="46" xfId="0" applyFont="1" applyBorder="1" applyAlignment="1">
      <alignment horizontal="center" vertical="center"/>
    </xf>
    <xf numFmtId="0" fontId="30" fillId="0" borderId="13" xfId="0" applyFont="1" applyBorder="1" applyAlignment="1">
      <alignment horizontal="center" vertical="center"/>
    </xf>
    <xf numFmtId="176" fontId="39" fillId="0" borderId="2" xfId="1" applyNumberFormat="1" applyFont="1" applyFill="1" applyBorder="1" applyAlignment="1" applyProtection="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right" vertical="center"/>
    </xf>
    <xf numFmtId="0" fontId="45" fillId="0" borderId="0" xfId="2" applyFont="1" applyFill="1" applyAlignment="1" applyProtection="1">
      <alignment horizontal="right" vertical="center"/>
    </xf>
    <xf numFmtId="0" fontId="20" fillId="0" borderId="0" xfId="1" applyNumberFormat="1" applyFont="1" applyFill="1" applyBorder="1" applyAlignment="1" applyProtection="1">
      <alignment vertical="center"/>
    </xf>
    <xf numFmtId="176" fontId="30" fillId="5" borderId="5" xfId="0" quotePrefix="1" applyNumberFormat="1" applyFont="1" applyFill="1" applyBorder="1" applyAlignment="1">
      <alignment horizontal="center" vertical="center" wrapText="1"/>
    </xf>
    <xf numFmtId="176" fontId="30" fillId="5" borderId="2" xfId="0" quotePrefix="1" applyNumberFormat="1" applyFont="1" applyFill="1" applyBorder="1" applyAlignment="1">
      <alignment horizontal="center" vertical="center" wrapText="1"/>
    </xf>
    <xf numFmtId="0" fontId="29" fillId="0" borderId="0" xfId="0" applyFont="1" applyBorder="1" applyAlignment="1" applyProtection="1">
      <alignment horizontal="center" vertical="center"/>
      <protection locked="0"/>
    </xf>
    <xf numFmtId="0" fontId="29" fillId="0" borderId="0" xfId="0" applyFont="1" applyBorder="1" applyProtection="1">
      <alignment vertical="center"/>
      <protection locked="0"/>
    </xf>
    <xf numFmtId="0" fontId="13" fillId="0" borderId="0" xfId="0" applyFont="1" applyBorder="1" applyProtection="1">
      <alignment vertical="center"/>
      <protection locked="0"/>
    </xf>
    <xf numFmtId="0" fontId="44" fillId="0" borderId="0" xfId="0" applyFont="1">
      <alignment vertical="center"/>
    </xf>
    <xf numFmtId="0" fontId="28" fillId="0" borderId="0" xfId="0" applyFont="1">
      <alignment vertical="center"/>
    </xf>
    <xf numFmtId="0" fontId="20" fillId="0" borderId="0" xfId="0" applyFont="1" applyAlignment="1">
      <alignment vertical="center"/>
    </xf>
    <xf numFmtId="0" fontId="22" fillId="0" borderId="3"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3" xfId="0" applyFont="1" applyBorder="1" applyAlignment="1">
      <alignment horizontal="center" vertical="center" wrapText="1"/>
    </xf>
    <xf numFmtId="0" fontId="30" fillId="0" borderId="46" xfId="0" applyFont="1" applyBorder="1" applyAlignment="1">
      <alignment horizontal="center" vertical="center"/>
    </xf>
    <xf numFmtId="0" fontId="30" fillId="0" borderId="17" xfId="0" applyFont="1" applyBorder="1" applyAlignment="1">
      <alignment horizontal="center" vertical="center"/>
    </xf>
    <xf numFmtId="0" fontId="30" fillId="0" borderId="16" xfId="0" applyFont="1" applyBorder="1" applyAlignment="1">
      <alignment horizontal="center" vertical="center"/>
    </xf>
    <xf numFmtId="0" fontId="22" fillId="0" borderId="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16" xfId="0" applyFont="1" applyBorder="1" applyAlignment="1">
      <alignment horizontal="center" vertical="center" wrapText="1"/>
    </xf>
    <xf numFmtId="0" fontId="30" fillId="5" borderId="3"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6" xfId="0" applyFont="1" applyFill="1" applyBorder="1" applyAlignment="1">
      <alignment horizontal="center" vertical="center"/>
    </xf>
    <xf numFmtId="0" fontId="22" fillId="0" borderId="14"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2" xfId="0" quotePrefix="1"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vertical="center"/>
    </xf>
    <xf numFmtId="0" fontId="22" fillId="0" borderId="46" xfId="0" applyFont="1" applyBorder="1" applyAlignment="1">
      <alignment horizontal="center" vertical="center" textRotation="255" wrapText="1"/>
    </xf>
    <xf numFmtId="0" fontId="22" fillId="0" borderId="17" xfId="0" applyFont="1" applyBorder="1" applyAlignment="1">
      <alignment horizontal="center" vertical="center" textRotation="255" wrapText="1"/>
    </xf>
    <xf numFmtId="0" fontId="22" fillId="0" borderId="46" xfId="0" quotePrefix="1" applyFont="1" applyBorder="1" applyAlignment="1">
      <alignment horizontal="left" vertical="center" wrapText="1"/>
    </xf>
    <xf numFmtId="0" fontId="22" fillId="0" borderId="17" xfId="0" quotePrefix="1" applyFont="1" applyBorder="1" applyAlignment="1">
      <alignment horizontal="left" vertical="center" wrapText="1"/>
    </xf>
    <xf numFmtId="0" fontId="22" fillId="0" borderId="14" xfId="0" applyFont="1" applyBorder="1" applyAlignment="1">
      <alignment vertical="center" wrapText="1"/>
    </xf>
    <xf numFmtId="0" fontId="22" fillId="0" borderId="56" xfId="0" applyFont="1" applyBorder="1" applyAlignment="1">
      <alignment vertical="center" wrapText="1"/>
    </xf>
    <xf numFmtId="0" fontId="22" fillId="0" borderId="53" xfId="0" applyFont="1" applyBorder="1" applyAlignment="1">
      <alignment vertical="center" wrapText="1"/>
    </xf>
    <xf numFmtId="0" fontId="22" fillId="0" borderId="46"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1" xfId="0" applyFont="1" applyBorder="1" applyAlignment="1">
      <alignment horizontal="center" vertical="center" wrapText="1"/>
    </xf>
    <xf numFmtId="0" fontId="22" fillId="0" borderId="46" xfId="0" quotePrefix="1" applyFont="1" applyBorder="1" applyAlignment="1">
      <alignment horizontal="center" vertical="center" wrapText="1"/>
    </xf>
    <xf numFmtId="0" fontId="22" fillId="0" borderId="17" xfId="0" quotePrefix="1" applyFont="1" applyBorder="1" applyAlignment="1">
      <alignment horizontal="center" vertical="center" wrapText="1"/>
    </xf>
    <xf numFmtId="0" fontId="22" fillId="0" borderId="2" xfId="0" quotePrefix="1" applyFont="1" applyBorder="1" applyAlignment="1">
      <alignment horizontal="center" vertical="center" wrapText="1"/>
    </xf>
    <xf numFmtId="0" fontId="22" fillId="0" borderId="3" xfId="0" applyFont="1" applyBorder="1" applyAlignment="1">
      <alignment horizontal="left" vertical="center" wrapText="1"/>
    </xf>
    <xf numFmtId="0" fontId="22" fillId="0" borderId="17" xfId="0" applyFont="1" applyBorder="1" applyAlignment="1">
      <alignment horizontal="left" vertical="center" wrapText="1"/>
    </xf>
    <xf numFmtId="0" fontId="22" fillId="0" borderId="2" xfId="0" applyFont="1" applyBorder="1" applyAlignment="1">
      <alignment horizontal="left" vertical="center" wrapText="1"/>
    </xf>
    <xf numFmtId="0" fontId="22" fillId="0" borderId="16" xfId="0" applyFont="1" applyBorder="1" applyAlignment="1">
      <alignment horizontal="center" vertical="center" textRotation="255"/>
    </xf>
    <xf numFmtId="0" fontId="22" fillId="0" borderId="16" xfId="0" applyFont="1" applyBorder="1" applyAlignment="1">
      <alignment horizontal="center" vertical="center" textRotation="255" wrapText="1"/>
    </xf>
    <xf numFmtId="0" fontId="30" fillId="5" borderId="46"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22" fillId="0" borderId="25" xfId="0" applyFont="1" applyBorder="1" applyAlignment="1">
      <alignment horizontal="center" vertical="center"/>
    </xf>
    <xf numFmtId="0" fontId="22" fillId="0" borderId="51" xfId="0" applyFont="1" applyBorder="1" applyAlignment="1">
      <alignment horizontal="center" vertical="center"/>
    </xf>
    <xf numFmtId="0" fontId="20" fillId="0" borderId="4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2" fillId="0" borderId="46" xfId="0" applyFont="1" applyBorder="1" applyAlignment="1">
      <alignment horizontal="left" vertical="center" wrapText="1"/>
    </xf>
    <xf numFmtId="0" fontId="22" fillId="0" borderId="34" xfId="0" applyFont="1" applyBorder="1" applyAlignment="1">
      <alignment horizontal="left" vertical="center" wrapText="1"/>
    </xf>
    <xf numFmtId="0" fontId="22" fillId="0" borderId="33" xfId="0" applyFont="1" applyBorder="1" applyAlignment="1">
      <alignment horizontal="left" vertical="center" wrapText="1"/>
    </xf>
    <xf numFmtId="0" fontId="30" fillId="5" borderId="2" xfId="0" applyFont="1" applyFill="1" applyBorder="1" applyAlignment="1">
      <alignment horizontal="center" vertical="center"/>
    </xf>
    <xf numFmtId="0" fontId="22" fillId="0" borderId="51" xfId="0" applyFont="1" applyBorder="1" applyAlignment="1">
      <alignment vertical="center" wrapText="1"/>
    </xf>
    <xf numFmtId="0" fontId="30" fillId="5" borderId="1" xfId="0" applyFont="1" applyFill="1" applyBorder="1" applyAlignment="1">
      <alignment horizontal="center" vertical="center"/>
    </xf>
    <xf numFmtId="0" fontId="22" fillId="0" borderId="16" xfId="0" applyFont="1" applyBorder="1" applyAlignment="1">
      <alignment horizontal="left" vertical="center" wrapText="1"/>
    </xf>
    <xf numFmtId="0" fontId="30" fillId="5" borderId="46" xfId="0" applyFont="1" applyFill="1" applyBorder="1" applyAlignment="1">
      <alignment horizontal="center" vertical="center"/>
    </xf>
    <xf numFmtId="0" fontId="22" fillId="0" borderId="46" xfId="0" applyFont="1" applyBorder="1" applyAlignment="1">
      <alignment vertical="center" wrapText="1"/>
    </xf>
    <xf numFmtId="0" fontId="22" fillId="0" borderId="17" xfId="0" applyFont="1" applyBorder="1" applyAlignment="1">
      <alignment vertical="center" wrapText="1"/>
    </xf>
    <xf numFmtId="0" fontId="22" fillId="0" borderId="2" xfId="0" applyFont="1" applyBorder="1" applyAlignment="1">
      <alignment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2" fillId="0" borderId="16" xfId="0" applyFont="1" applyBorder="1" applyAlignment="1">
      <alignment horizontal="center" vertical="center"/>
    </xf>
    <xf numFmtId="0" fontId="22" fillId="0" borderId="4" xfId="0" applyFont="1" applyBorder="1" applyAlignment="1">
      <alignment horizontal="center" vertical="center"/>
    </xf>
    <xf numFmtId="0" fontId="22" fillId="0" borderId="39" xfId="0" applyFont="1" applyBorder="1" applyAlignment="1">
      <alignment horizontal="center" vertical="center"/>
    </xf>
    <xf numFmtId="0" fontId="22" fillId="0" borderId="19" xfId="0" applyFont="1" applyBorder="1" applyAlignment="1">
      <alignment horizontal="center" vertical="center"/>
    </xf>
    <xf numFmtId="0" fontId="22" fillId="0" borderId="52" xfId="0" applyFont="1" applyBorder="1" applyAlignment="1">
      <alignment horizontal="center" vertical="center"/>
    </xf>
    <xf numFmtId="0" fontId="22" fillId="0" borderId="23"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4" xfId="0" applyFont="1" applyBorder="1" applyAlignment="1">
      <alignment horizontal="center" vertical="center" wrapText="1"/>
    </xf>
    <xf numFmtId="0" fontId="22" fillId="5" borderId="1" xfId="0" applyFont="1" applyFill="1" applyBorder="1" applyAlignment="1">
      <alignment horizontal="center" vertical="center" wrapText="1"/>
    </xf>
    <xf numFmtId="0" fontId="22" fillId="0" borderId="3"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2" xfId="0" applyFont="1" applyBorder="1" applyAlignment="1">
      <alignment horizontal="left" vertical="center" wrapText="1" indent="1"/>
    </xf>
    <xf numFmtId="0" fontId="22" fillId="5" borderId="46" xfId="0" applyFont="1" applyFill="1" applyBorder="1" applyAlignment="1">
      <alignment horizontal="center" vertical="center"/>
    </xf>
    <xf numFmtId="0" fontId="22" fillId="5" borderId="2" xfId="0" applyFont="1" applyFill="1" applyBorder="1" applyAlignment="1">
      <alignment horizontal="center" vertical="center"/>
    </xf>
    <xf numFmtId="0" fontId="22" fillId="0" borderId="46" xfId="0" quotePrefix="1" applyFont="1" applyBorder="1" applyAlignment="1">
      <alignment horizontal="center" vertical="center" textRotation="255" wrapText="1"/>
    </xf>
    <xf numFmtId="0" fontId="22" fillId="0" borderId="17" xfId="0" quotePrefix="1" applyFont="1" applyBorder="1" applyAlignment="1">
      <alignment horizontal="center" vertical="center" textRotation="255" wrapText="1"/>
    </xf>
    <xf numFmtId="0" fontId="22" fillId="0" borderId="3" xfId="0" quotePrefix="1" applyFont="1" applyBorder="1" applyAlignment="1">
      <alignment horizontal="center" vertical="center" textRotation="255" wrapText="1"/>
    </xf>
    <xf numFmtId="0" fontId="22" fillId="0" borderId="2" xfId="0" applyFont="1" applyBorder="1" applyAlignment="1">
      <alignment horizontal="center" vertical="center"/>
    </xf>
    <xf numFmtId="0" fontId="22" fillId="0" borderId="2" xfId="0" quotePrefix="1" applyFont="1" applyBorder="1" applyAlignment="1">
      <alignment horizontal="center" vertical="center" textRotation="255" wrapText="1"/>
    </xf>
    <xf numFmtId="0" fontId="22" fillId="0" borderId="23" xfId="0" applyFont="1" applyBorder="1" applyAlignment="1">
      <alignment horizontal="center" vertical="center"/>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27" xfId="0" applyFont="1" applyBorder="1" applyAlignment="1">
      <alignment horizontal="center" vertical="center"/>
    </xf>
    <xf numFmtId="0" fontId="22" fillId="5" borderId="6" xfId="0" applyFont="1" applyFill="1" applyBorder="1" applyAlignment="1">
      <alignment horizontal="center" vertical="center" wrapText="1"/>
    </xf>
    <xf numFmtId="0" fontId="22" fillId="5" borderId="25" xfId="0" applyFont="1" applyFill="1" applyBorder="1" applyAlignment="1">
      <alignment horizontal="center" vertical="center"/>
    </xf>
    <xf numFmtId="0" fontId="22" fillId="5" borderId="51" xfId="0" applyFont="1" applyFill="1" applyBorder="1" applyAlignment="1">
      <alignment horizontal="center" vertical="center"/>
    </xf>
    <xf numFmtId="0" fontId="22" fillId="0" borderId="20" xfId="0" applyFont="1" applyBorder="1" applyAlignment="1">
      <alignment horizontal="center" vertical="center"/>
    </xf>
    <xf numFmtId="0" fontId="22" fillId="0" borderId="12" xfId="0" applyFont="1" applyBorder="1" applyAlignment="1">
      <alignment horizontal="center" vertical="center"/>
    </xf>
    <xf numFmtId="0" fontId="22" fillId="0" borderId="33" xfId="0" applyFont="1" applyBorder="1" applyAlignment="1">
      <alignment horizontal="center" vertical="center"/>
    </xf>
    <xf numFmtId="0" fontId="22" fillId="5" borderId="3"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17" xfId="0" applyFont="1" applyFill="1" applyBorder="1" applyAlignment="1">
      <alignment horizontal="center" vertical="center"/>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39" xfId="0" applyFont="1" applyBorder="1" applyAlignment="1">
      <alignment horizontal="center" vertical="center" wrapText="1"/>
    </xf>
    <xf numFmtId="0" fontId="22" fillId="0" borderId="39" xfId="0" applyFont="1" applyBorder="1" applyAlignment="1">
      <alignment horizontal="left" vertical="center" wrapText="1"/>
    </xf>
    <xf numFmtId="0" fontId="22" fillId="0" borderId="44" xfId="0" applyFont="1" applyBorder="1" applyAlignment="1">
      <alignment horizontal="left" vertical="center" wrapText="1"/>
    </xf>
    <xf numFmtId="0" fontId="22" fillId="5" borderId="34" xfId="0" applyFont="1" applyFill="1" applyBorder="1" applyAlignment="1">
      <alignment horizontal="left" vertical="center" wrapText="1"/>
    </xf>
    <xf numFmtId="0" fontId="22" fillId="5" borderId="33" xfId="0" applyFont="1" applyFill="1" applyBorder="1" applyAlignment="1">
      <alignment horizontal="left" vertical="center" wrapText="1"/>
    </xf>
    <xf numFmtId="0" fontId="22" fillId="5" borderId="39" xfId="0" applyFont="1" applyFill="1" applyBorder="1" applyAlignment="1">
      <alignment horizontal="left" vertical="center" wrapText="1"/>
    </xf>
    <xf numFmtId="0" fontId="22" fillId="5" borderId="33" xfId="0" quotePrefix="1" applyFont="1" applyFill="1" applyBorder="1" applyAlignment="1">
      <alignment horizontal="left"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2" fillId="0" borderId="6" xfId="0" quotePrefix="1" applyFont="1" applyBorder="1" applyAlignment="1">
      <alignment horizontal="center" vertical="center" wrapText="1"/>
    </xf>
    <xf numFmtId="0" fontId="30" fillId="0" borderId="46" xfId="1" quotePrefix="1" applyNumberFormat="1" applyFont="1" applyFill="1" applyBorder="1" applyAlignment="1" applyProtection="1">
      <alignment horizontal="center" vertical="center"/>
    </xf>
    <xf numFmtId="0" fontId="30" fillId="0" borderId="17" xfId="1" quotePrefix="1" applyNumberFormat="1" applyFont="1" applyFill="1" applyBorder="1" applyAlignment="1" applyProtection="1">
      <alignment horizontal="center" vertical="center"/>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 xfId="0" applyFont="1" applyBorder="1" applyAlignment="1">
      <alignment horizontal="center" vertical="center" wrapText="1"/>
    </xf>
    <xf numFmtId="0" fontId="22" fillId="0" borderId="34" xfId="0" applyFont="1" applyBorder="1" applyAlignment="1">
      <alignment vertical="center" wrapText="1"/>
    </xf>
    <xf numFmtId="0" fontId="22" fillId="0" borderId="39" xfId="0" applyFont="1" applyBorder="1" applyAlignment="1">
      <alignment vertical="center" wrapText="1"/>
    </xf>
    <xf numFmtId="0" fontId="22" fillId="0" borderId="33" xfId="0" applyFont="1" applyBorder="1" applyAlignment="1">
      <alignment vertical="center" wrapText="1"/>
    </xf>
    <xf numFmtId="0" fontId="43" fillId="0" borderId="0" xfId="0" applyFont="1" applyAlignment="1">
      <alignment horizontal="center" vertical="center"/>
    </xf>
    <xf numFmtId="0" fontId="31" fillId="0" borderId="1" xfId="1" quotePrefix="1" applyNumberFormat="1" applyFont="1" applyBorder="1" applyAlignment="1">
      <alignment horizontal="center" vertical="center"/>
    </xf>
    <xf numFmtId="0" fontId="31" fillId="0" borderId="13" xfId="1" quotePrefix="1" applyNumberFormat="1" applyFont="1" applyBorder="1" applyAlignment="1">
      <alignment horizontal="center" vertical="center"/>
    </xf>
    <xf numFmtId="0" fontId="20" fillId="0" borderId="5" xfId="0" applyFont="1" applyBorder="1" applyAlignment="1">
      <alignment horizontal="center" vertical="center" textRotation="255" wrapText="1"/>
    </xf>
    <xf numFmtId="0" fontId="20" fillId="0" borderId="1" xfId="0" applyFont="1" applyBorder="1" applyAlignment="1">
      <alignment horizontal="center" vertical="center" textRotation="255" wrapText="1"/>
    </xf>
    <xf numFmtId="0" fontId="20" fillId="0" borderId="13" xfId="0" applyFont="1" applyBorder="1" applyAlignment="1">
      <alignment horizontal="center" vertical="center" textRotation="255" wrapText="1"/>
    </xf>
    <xf numFmtId="0" fontId="20" fillId="0" borderId="1" xfId="0" applyFont="1" applyBorder="1" applyAlignment="1">
      <alignment horizontal="center" vertical="center" wrapText="1"/>
    </xf>
    <xf numFmtId="0" fontId="22" fillId="3" borderId="5"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20" fillId="0" borderId="1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3" xfId="0" applyFont="1" applyBorder="1" applyAlignment="1">
      <alignment horizontal="center" vertical="center" wrapText="1"/>
    </xf>
    <xf numFmtId="0" fontId="22" fillId="3" borderId="13" xfId="0" applyFont="1" applyFill="1" applyBorder="1" applyAlignment="1" applyProtection="1">
      <alignment horizontal="center" vertical="center" wrapText="1"/>
      <protection locked="0"/>
    </xf>
    <xf numFmtId="0" fontId="20"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3" xfId="1" quotePrefix="1" applyNumberFormat="1" applyFont="1" applyBorder="1" applyAlignment="1">
      <alignment horizontal="center" vertical="center"/>
    </xf>
    <xf numFmtId="0" fontId="31" fillId="0" borderId="17" xfId="1" quotePrefix="1" applyNumberFormat="1" applyFont="1" applyBorder="1" applyAlignment="1">
      <alignment horizontal="center" vertical="center"/>
    </xf>
    <xf numFmtId="0" fontId="31" fillId="0" borderId="2" xfId="1" quotePrefix="1" applyNumberFormat="1" applyFont="1" applyBorder="1" applyAlignment="1">
      <alignment horizontal="center" vertical="center"/>
    </xf>
    <xf numFmtId="0" fontId="31" fillId="0" borderId="5" xfId="1" quotePrefix="1" applyNumberFormat="1" applyFont="1" applyBorder="1" applyAlignment="1">
      <alignment horizontal="center" vertical="center"/>
    </xf>
    <xf numFmtId="0" fontId="22" fillId="3" borderId="3" xfId="0" applyFont="1" applyFill="1" applyBorder="1" applyAlignment="1" applyProtection="1">
      <alignment horizontal="center" vertical="center" wrapText="1"/>
      <protection locked="0"/>
    </xf>
    <xf numFmtId="0" fontId="22" fillId="3" borderId="2"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shrinkToFit="1"/>
      <protection locked="0"/>
    </xf>
    <xf numFmtId="0" fontId="22" fillId="3" borderId="17" xfId="0" applyFont="1" applyFill="1" applyBorder="1" applyAlignment="1" applyProtection="1">
      <alignment horizontal="center" vertical="center" wrapText="1"/>
      <protection locked="0"/>
    </xf>
    <xf numFmtId="0" fontId="20" fillId="0" borderId="3" xfId="0" applyFont="1" applyBorder="1" applyAlignment="1">
      <alignment horizontal="center" vertical="center"/>
    </xf>
    <xf numFmtId="0" fontId="20" fillId="0" borderId="16" xfId="0" applyFont="1" applyBorder="1" applyAlignment="1">
      <alignment horizontal="center" vertical="center"/>
    </xf>
    <xf numFmtId="0" fontId="33" fillId="0" borderId="3" xfId="0" applyFont="1" applyBorder="1" applyAlignment="1">
      <alignment horizontal="center" vertical="center"/>
    </xf>
    <xf numFmtId="0" fontId="33" fillId="0" borderId="2" xfId="0" applyFont="1" applyBorder="1" applyAlignment="1">
      <alignment horizontal="center" vertical="center"/>
    </xf>
    <xf numFmtId="0" fontId="20" fillId="0" borderId="1"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23" xfId="0" applyFont="1" applyBorder="1" applyAlignment="1">
      <alignment horizontal="center" vertical="center"/>
    </xf>
    <xf numFmtId="0" fontId="20" fillId="0" borderId="34" xfId="0" applyFont="1" applyBorder="1" applyAlignment="1">
      <alignment horizontal="center" vertical="center"/>
    </xf>
    <xf numFmtId="0" fontId="20" fillId="0" borderId="19" xfId="0" applyFont="1" applyBorder="1" applyAlignment="1">
      <alignment horizontal="center" vertical="center"/>
    </xf>
    <xf numFmtId="0" fontId="20" fillId="0" borderId="52" xfId="0" applyFont="1" applyBorder="1" applyAlignment="1">
      <alignment horizontal="center" vertical="center"/>
    </xf>
    <xf numFmtId="0" fontId="20" fillId="0" borderId="3"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46" xfId="0" applyFont="1" applyBorder="1" applyAlignment="1">
      <alignment horizontal="center"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quotePrefix="1" applyFont="1" applyBorder="1" applyAlignment="1">
      <alignment horizontal="center" vertical="center" wrapText="1"/>
    </xf>
    <xf numFmtId="0" fontId="31" fillId="0" borderId="17" xfId="0" applyFont="1" applyBorder="1" applyAlignment="1">
      <alignment horizontal="center" vertical="center"/>
    </xf>
    <xf numFmtId="0" fontId="20" fillId="0" borderId="46" xfId="0" quotePrefix="1" applyFont="1" applyBorder="1" applyAlignment="1">
      <alignment horizontal="center" vertical="center" textRotation="255" wrapText="1"/>
    </xf>
    <xf numFmtId="0" fontId="20" fillId="0" borderId="17" xfId="0" quotePrefix="1" applyFont="1" applyBorder="1" applyAlignment="1">
      <alignment horizontal="center" vertical="center" textRotation="255" wrapText="1"/>
    </xf>
    <xf numFmtId="0" fontId="20" fillId="0" borderId="2" xfId="0" applyFont="1" applyBorder="1" applyAlignment="1">
      <alignment horizontal="center" vertical="center" textRotation="255" wrapText="1"/>
    </xf>
    <xf numFmtId="0" fontId="20" fillId="0" borderId="3" xfId="0" applyFont="1" applyBorder="1" applyAlignment="1">
      <alignment horizontal="left" vertical="center" wrapText="1" indent="1"/>
    </xf>
    <xf numFmtId="0" fontId="20" fillId="0" borderId="17" xfId="0" applyFont="1" applyBorder="1" applyAlignment="1">
      <alignment horizontal="left" vertical="center" wrapText="1" indent="1"/>
    </xf>
    <xf numFmtId="0" fontId="20" fillId="0" borderId="2" xfId="0" applyFont="1" applyBorder="1" applyAlignment="1">
      <alignment horizontal="left" vertical="center" wrapText="1" indent="1"/>
    </xf>
    <xf numFmtId="0" fontId="20" fillId="0" borderId="46" xfId="0" quotePrefix="1" applyFont="1" applyBorder="1" applyAlignment="1">
      <alignment horizontal="center" vertical="center" wrapText="1"/>
    </xf>
    <xf numFmtId="0" fontId="20" fillId="0" borderId="17" xfId="0" quotePrefix="1" applyFont="1" applyBorder="1" applyAlignment="1">
      <alignment horizontal="center" vertical="center" wrapText="1"/>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31" fillId="0" borderId="3"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 xfId="0" applyFont="1" applyBorder="1" applyAlignment="1">
      <alignment horizontal="center" vertical="center" wrapText="1"/>
    </xf>
    <xf numFmtId="184" fontId="38" fillId="6" borderId="3" xfId="0" applyNumberFormat="1" applyFont="1" applyFill="1" applyBorder="1" applyAlignment="1">
      <alignment horizontal="center" vertical="center" shrinkToFit="1"/>
    </xf>
    <xf numFmtId="184" fontId="38" fillId="6" borderId="17" xfId="0" applyNumberFormat="1" applyFont="1" applyFill="1" applyBorder="1" applyAlignment="1">
      <alignment horizontal="center" vertical="center" shrinkToFit="1"/>
    </xf>
    <xf numFmtId="184" fontId="38" fillId="6" borderId="2" xfId="0" applyNumberFormat="1" applyFont="1" applyFill="1" applyBorder="1" applyAlignment="1">
      <alignment horizontal="center" vertical="center" shrinkToFit="1"/>
    </xf>
    <xf numFmtId="0" fontId="20" fillId="0" borderId="6"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0" xfId="0" applyFont="1" applyAlignment="1">
      <alignment horizontal="left" vertical="center"/>
    </xf>
    <xf numFmtId="0" fontId="22" fillId="0" borderId="6" xfId="0" applyFont="1" applyBorder="1" applyAlignment="1" applyProtection="1">
      <alignment horizontal="left" vertical="center"/>
      <protection locked="0"/>
    </xf>
    <xf numFmtId="0" fontId="22" fillId="0" borderId="25" xfId="0" applyFont="1" applyBorder="1" applyAlignment="1" applyProtection="1">
      <alignment horizontal="left" vertical="center"/>
      <protection locked="0"/>
    </xf>
    <xf numFmtId="0" fontId="22" fillId="0" borderId="51" xfId="0" applyFont="1" applyBorder="1" applyAlignment="1" applyProtection="1">
      <alignment horizontal="left" vertical="center"/>
      <protection locked="0"/>
    </xf>
    <xf numFmtId="0" fontId="20" fillId="0" borderId="16" xfId="0" applyFont="1" applyBorder="1" applyAlignment="1">
      <alignment horizontal="center" vertical="center" wrapText="1"/>
    </xf>
    <xf numFmtId="0" fontId="20" fillId="0" borderId="34" xfId="1" quotePrefix="1" applyNumberFormat="1" applyFont="1" applyBorder="1" applyAlignment="1">
      <alignment horizontal="center" vertical="center" wrapText="1"/>
    </xf>
    <xf numFmtId="0" fontId="20" fillId="0" borderId="52" xfId="1" quotePrefix="1" applyNumberFormat="1" applyFont="1" applyBorder="1" applyAlignment="1">
      <alignment horizontal="center" vertical="center" wrapText="1"/>
    </xf>
    <xf numFmtId="0" fontId="31" fillId="0" borderId="46" xfId="0" applyFont="1" applyBorder="1" applyAlignment="1">
      <alignment horizontal="center" vertical="center"/>
    </xf>
    <xf numFmtId="0" fontId="31" fillId="0" borderId="46" xfId="1" quotePrefix="1" applyNumberFormat="1" applyFont="1" applyBorder="1" applyAlignment="1">
      <alignment horizontal="center" vertical="center"/>
    </xf>
    <xf numFmtId="0" fontId="30" fillId="0" borderId="6" xfId="0" applyFont="1" applyBorder="1" applyAlignment="1">
      <alignment horizontal="center" vertical="center"/>
    </xf>
    <xf numFmtId="0" fontId="30" fillId="0" borderId="51" xfId="0" applyFont="1" applyBorder="1" applyAlignment="1">
      <alignment horizontal="center" vertical="center"/>
    </xf>
    <xf numFmtId="0" fontId="22" fillId="3" borderId="46" xfId="0" applyFont="1" applyFill="1" applyBorder="1" applyAlignment="1" applyProtection="1">
      <alignment horizontal="center" vertical="center" wrapText="1"/>
      <protection locked="0"/>
    </xf>
    <xf numFmtId="0" fontId="20" fillId="0" borderId="6" xfId="0" quotePrefix="1" applyFont="1" applyBorder="1" applyAlignment="1">
      <alignment horizontal="center" vertical="center" wrapText="1"/>
    </xf>
    <xf numFmtId="0" fontId="20" fillId="0" borderId="25" xfId="0" quotePrefix="1" applyFont="1" applyBorder="1" applyAlignment="1">
      <alignment horizontal="center" vertical="center" wrapText="1"/>
    </xf>
    <xf numFmtId="0" fontId="20" fillId="0" borderId="14" xfId="0" applyFont="1" applyBorder="1" applyAlignment="1">
      <alignment vertical="center" wrapText="1"/>
    </xf>
    <xf numFmtId="0" fontId="20" fillId="0" borderId="56" xfId="0" applyFont="1" applyBorder="1" applyAlignment="1">
      <alignment vertical="center" wrapText="1"/>
    </xf>
    <xf numFmtId="0" fontId="20" fillId="0" borderId="53" xfId="0" applyFont="1" applyBorder="1" applyAlignment="1">
      <alignment vertical="center" wrapText="1"/>
    </xf>
    <xf numFmtId="0" fontId="30" fillId="0" borderId="0" xfId="0" applyFont="1" applyAlignment="1">
      <alignment horizontal="center" vertical="center"/>
    </xf>
    <xf numFmtId="184" fontId="31" fillId="0" borderId="3" xfId="0" applyNumberFormat="1" applyFont="1" applyBorder="1" applyAlignment="1">
      <alignment horizontal="center" vertical="center" wrapText="1"/>
    </xf>
    <xf numFmtId="184" fontId="31" fillId="0" borderId="39" xfId="0" applyNumberFormat="1" applyFont="1" applyBorder="1" applyAlignment="1">
      <alignment horizontal="center" vertical="center" wrapText="1"/>
    </xf>
    <xf numFmtId="184" fontId="31" fillId="0" borderId="17" xfId="0" applyNumberFormat="1" applyFont="1" applyBorder="1" applyAlignment="1">
      <alignment horizontal="center" vertical="center" wrapText="1"/>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20" fillId="0" borderId="5" xfId="0" applyFont="1" applyBorder="1" applyAlignment="1">
      <alignment horizontal="center" vertical="center" textRotation="255"/>
    </xf>
    <xf numFmtId="0" fontId="20" fillId="0" borderId="1"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46" xfId="0" applyFont="1" applyBorder="1" applyAlignment="1">
      <alignment horizontal="center" vertical="center" textRotation="255" wrapText="1"/>
    </xf>
    <xf numFmtId="0" fontId="31" fillId="0" borderId="1"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center" vertical="center"/>
    </xf>
    <xf numFmtId="0" fontId="31" fillId="0" borderId="4" xfId="0" applyFont="1" applyBorder="1" applyAlignment="1">
      <alignment horizontal="center" vertical="center"/>
    </xf>
    <xf numFmtId="0" fontId="31" fillId="0" borderId="20" xfId="0" applyFont="1" applyBorder="1" applyAlignment="1">
      <alignment horizontal="center" vertical="center"/>
    </xf>
    <xf numFmtId="0" fontId="31" fillId="0" borderId="5" xfId="0" applyFont="1" applyBorder="1" applyAlignment="1">
      <alignment horizontal="center" vertical="center"/>
    </xf>
    <xf numFmtId="184" fontId="31" fillId="6" borderId="3" xfId="0" applyNumberFormat="1" applyFont="1" applyFill="1" applyBorder="1" applyAlignment="1">
      <alignment horizontal="center" vertical="center" shrinkToFit="1"/>
    </xf>
    <xf numFmtId="184" fontId="31" fillId="6" borderId="17" xfId="0" applyNumberFormat="1" applyFont="1" applyFill="1" applyBorder="1" applyAlignment="1">
      <alignment horizontal="center" vertical="center" shrinkToFit="1"/>
    </xf>
    <xf numFmtId="184" fontId="31" fillId="6" borderId="2" xfId="0" applyNumberFormat="1" applyFont="1" applyFill="1" applyBorder="1" applyAlignment="1">
      <alignment horizontal="center" vertical="center" shrinkToFit="1"/>
    </xf>
    <xf numFmtId="0" fontId="20" fillId="0" borderId="3" xfId="1" quotePrefix="1" applyNumberFormat="1" applyFont="1" applyBorder="1" applyAlignment="1">
      <alignment horizontal="center" vertical="center" wrapText="1"/>
    </xf>
    <xf numFmtId="0" fontId="20" fillId="0" borderId="16" xfId="1" quotePrefix="1" applyNumberFormat="1" applyFont="1" applyBorder="1" applyAlignment="1">
      <alignment horizontal="center" vertical="center" wrapText="1"/>
    </xf>
    <xf numFmtId="0" fontId="31" fillId="0" borderId="45" xfId="1" quotePrefix="1" applyNumberFormat="1" applyFont="1" applyBorder="1" applyAlignment="1" applyProtection="1">
      <alignment horizontal="center" vertical="center"/>
    </xf>
    <xf numFmtId="0" fontId="31" fillId="0" borderId="20" xfId="1" quotePrefix="1" applyNumberFormat="1" applyFont="1" applyBorder="1" applyAlignment="1" applyProtection="1">
      <alignment horizontal="center" vertical="center"/>
    </xf>
    <xf numFmtId="0" fontId="20" fillId="0" borderId="51" xfId="0" applyFont="1" applyBorder="1" applyAlignment="1">
      <alignment horizontal="center" vertical="center" wrapText="1"/>
    </xf>
    <xf numFmtId="184" fontId="31" fillId="0" borderId="1" xfId="0" applyNumberFormat="1" applyFont="1" applyBorder="1" applyAlignment="1">
      <alignment horizontal="center" vertical="center"/>
    </xf>
    <xf numFmtId="0" fontId="20" fillId="0" borderId="2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49" fontId="13" fillId="0" borderId="25" xfId="0" applyNumberFormat="1" applyFont="1" applyBorder="1" applyAlignment="1" applyProtection="1">
      <alignment horizontal="left" vertical="center" indent="2"/>
      <protection locked="0"/>
    </xf>
    <xf numFmtId="49" fontId="13" fillId="0" borderId="80" xfId="0" applyNumberFormat="1" applyFont="1" applyBorder="1" applyAlignment="1" applyProtection="1">
      <alignment horizontal="left" vertical="center" indent="2"/>
      <protection locked="0"/>
    </xf>
    <xf numFmtId="0" fontId="13" fillId="0" borderId="4"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66" xfId="0" applyFont="1" applyBorder="1" applyAlignment="1" applyProtection="1">
      <alignment horizontal="left" vertical="center"/>
      <protection locked="0"/>
    </xf>
    <xf numFmtId="0" fontId="13" fillId="0" borderId="67" xfId="0" applyFont="1" applyBorder="1" applyAlignment="1" applyProtection="1">
      <alignment horizontal="left" vertical="center"/>
      <protection locked="0"/>
    </xf>
    <xf numFmtId="0" fontId="13" fillId="0" borderId="68" xfId="0" applyFont="1" applyBorder="1" applyAlignment="1" applyProtection="1">
      <alignment horizontal="left"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57"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49" xfId="0" applyFont="1" applyFill="1" applyBorder="1" applyAlignment="1" applyProtection="1">
      <alignment horizontal="center" vertical="center"/>
      <protection locked="0"/>
    </xf>
    <xf numFmtId="0" fontId="13" fillId="0" borderId="57"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65"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87"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62" xfId="0" applyFont="1" applyBorder="1" applyAlignment="1" applyProtection="1">
      <alignment horizontal="left" vertical="center"/>
      <protection locked="0"/>
    </xf>
    <xf numFmtId="0" fontId="13" fillId="0" borderId="63"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13" fillId="0" borderId="64"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0" borderId="80" xfId="0" applyFont="1" applyBorder="1" applyAlignment="1" applyProtection="1">
      <alignment horizontal="left" vertical="center"/>
      <protection locked="0"/>
    </xf>
    <xf numFmtId="0" fontId="13" fillId="0" borderId="26"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2" xfId="0" applyFont="1" applyBorder="1" applyAlignment="1" applyProtection="1">
      <alignment horizontal="left" vertical="center"/>
      <protection locked="0"/>
    </xf>
    <xf numFmtId="0" fontId="13" fillId="0" borderId="88" xfId="0" applyFont="1" applyBorder="1" applyAlignment="1" applyProtection="1">
      <alignment horizontal="left" vertical="center"/>
      <protection locked="0"/>
    </xf>
    <xf numFmtId="0" fontId="13" fillId="0" borderId="20" xfId="0" applyFont="1" applyBorder="1" applyAlignment="1" applyProtection="1">
      <alignment horizontal="center" vertical="center" wrapText="1"/>
      <protection locked="0"/>
    </xf>
    <xf numFmtId="0" fontId="13" fillId="0" borderId="12" xfId="0" applyFont="1" applyBorder="1" applyAlignment="1" applyProtection="1">
      <alignment horizontal="left" vertical="center"/>
      <protection locked="0"/>
    </xf>
    <xf numFmtId="0" fontId="13" fillId="0" borderId="49" xfId="0" applyFont="1" applyBorder="1" applyAlignment="1" applyProtection="1">
      <alignment horizontal="left" vertical="center"/>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left" vertical="center" indent="2"/>
      <protection locked="0"/>
    </xf>
    <xf numFmtId="0" fontId="13" fillId="0" borderId="0" xfId="0" applyFont="1" applyBorder="1" applyAlignment="1" applyProtection="1">
      <alignment horizontal="center" vertical="center"/>
      <protection locked="0"/>
    </xf>
    <xf numFmtId="0" fontId="13" fillId="0" borderId="113" xfId="0" applyFont="1" applyBorder="1" applyAlignment="1" applyProtection="1">
      <alignment horizontal="center" vertical="center"/>
      <protection locked="0"/>
    </xf>
    <xf numFmtId="0" fontId="13" fillId="0" borderId="114" xfId="0" applyFont="1" applyBorder="1" applyAlignment="1" applyProtection="1">
      <alignment horizontal="center" vertical="center"/>
      <protection locked="0"/>
    </xf>
    <xf numFmtId="184" fontId="13" fillId="0" borderId="10" xfId="0" applyNumberFormat="1" applyFont="1" applyBorder="1" applyAlignment="1">
      <alignment horizontal="center" vertical="center" wrapText="1"/>
    </xf>
    <xf numFmtId="0" fontId="13" fillId="0" borderId="23"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protection locked="0"/>
    </xf>
    <xf numFmtId="0" fontId="20" fillId="4" borderId="84" xfId="0" quotePrefix="1" applyFont="1" applyFill="1" applyBorder="1" applyAlignment="1" applyProtection="1">
      <alignment horizontal="center" vertical="center"/>
      <protection locked="0"/>
    </xf>
    <xf numFmtId="0" fontId="20" fillId="4" borderId="85" xfId="0" applyFont="1" applyFill="1" applyBorder="1" applyAlignment="1" applyProtection="1">
      <alignment horizontal="center" vertical="center"/>
      <protection locked="0"/>
    </xf>
    <xf numFmtId="0" fontId="20" fillId="4" borderId="86" xfId="0" applyFont="1" applyFill="1" applyBorder="1" applyAlignment="1" applyProtection="1">
      <alignment horizontal="center" vertical="center"/>
      <protection locked="0"/>
    </xf>
    <xf numFmtId="0" fontId="20" fillId="4" borderId="70" xfId="0"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locked="0"/>
    </xf>
    <xf numFmtId="0" fontId="20" fillId="4" borderId="71" xfId="0" applyFont="1" applyFill="1" applyBorder="1" applyAlignment="1" applyProtection="1">
      <alignment horizontal="center" vertical="center"/>
      <protection locked="0"/>
    </xf>
    <xf numFmtId="0" fontId="13" fillId="0" borderId="6"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80" xfId="0" applyFont="1" applyBorder="1" applyAlignment="1" applyProtection="1">
      <alignment horizontal="center" vertical="center" shrinkToFit="1"/>
      <protection locked="0"/>
    </xf>
    <xf numFmtId="0" fontId="13" fillId="0" borderId="3" xfId="0" applyFont="1" applyBorder="1" applyAlignment="1" applyProtection="1">
      <alignment horizontal="left" vertical="center" wrapText="1"/>
      <protection locked="0"/>
    </xf>
    <xf numFmtId="0" fontId="13" fillId="0" borderId="111"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0" fontId="13" fillId="0" borderId="111" xfId="0" applyFont="1" applyBorder="1" applyAlignment="1" applyProtection="1">
      <alignment horizontal="center" vertical="center" wrapText="1"/>
      <protection locked="0"/>
    </xf>
    <xf numFmtId="0" fontId="20" fillId="4" borderId="38" xfId="0" quotePrefix="1" applyFont="1" applyFill="1" applyBorder="1" applyAlignment="1" applyProtection="1">
      <alignment horizontal="center" vertical="center"/>
      <protection locked="0"/>
    </xf>
    <xf numFmtId="0" fontId="20" fillId="4" borderId="12" xfId="0" quotePrefix="1" applyFont="1" applyFill="1" applyBorder="1" applyAlignment="1" applyProtection="1">
      <alignment horizontal="center" vertical="center"/>
      <protection locked="0"/>
    </xf>
    <xf numFmtId="0" fontId="13" fillId="4" borderId="58" xfId="0" quotePrefix="1" applyFont="1" applyFill="1" applyBorder="1" applyAlignment="1" applyProtection="1">
      <alignment horizontal="center" vertical="center"/>
      <protection locked="0"/>
    </xf>
    <xf numFmtId="0" fontId="13" fillId="4" borderId="38" xfId="0" quotePrefix="1" applyFont="1" applyFill="1" applyBorder="1" applyAlignment="1" applyProtection="1">
      <alignment horizontal="center" vertical="center"/>
      <protection locked="0"/>
    </xf>
    <xf numFmtId="0" fontId="13" fillId="4" borderId="57" xfId="0" quotePrefix="1" applyFont="1" applyFill="1" applyBorder="1" applyAlignment="1" applyProtection="1">
      <alignment horizontal="center" vertical="center"/>
      <protection locked="0"/>
    </xf>
    <xf numFmtId="0" fontId="13" fillId="4" borderId="12" xfId="0" quotePrefix="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75"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112" xfId="0" applyFont="1" applyBorder="1" applyAlignment="1" applyProtection="1">
      <alignment horizontal="center" vertical="center"/>
      <protection locked="0"/>
    </xf>
    <xf numFmtId="0" fontId="13" fillId="0" borderId="22" xfId="0" applyFont="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42"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3" fillId="0" borderId="30" xfId="0" applyFont="1" applyBorder="1" applyAlignment="1" applyProtection="1">
      <alignment horizontal="right" vertical="center"/>
      <protection locked="0"/>
    </xf>
    <xf numFmtId="0" fontId="13" fillId="0" borderId="31" xfId="0" applyFont="1" applyBorder="1" applyAlignment="1" applyProtection="1">
      <alignment horizontal="right" vertical="center"/>
      <protection locked="0"/>
    </xf>
    <xf numFmtId="0" fontId="13" fillId="0" borderId="31"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22" xfId="0" applyFont="1" applyBorder="1" applyAlignment="1" applyProtection="1">
      <alignment horizontal="right" vertical="center" wrapText="1"/>
      <protection locked="0"/>
    </xf>
    <xf numFmtId="0" fontId="13" fillId="0" borderId="0" xfId="0" applyFont="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20" fillId="4" borderId="58" xfId="0" quotePrefix="1" applyFont="1" applyFill="1" applyBorder="1" applyAlignment="1" applyProtection="1">
      <alignment horizontal="center" vertical="center"/>
      <protection locked="0"/>
    </xf>
    <xf numFmtId="0" fontId="20" fillId="4" borderId="38" xfId="0" applyFont="1" applyFill="1" applyBorder="1" applyAlignment="1" applyProtection="1">
      <alignment horizontal="center" vertical="center"/>
      <protection locked="0"/>
    </xf>
    <xf numFmtId="0" fontId="20" fillId="4" borderId="50" xfId="0" applyFont="1" applyFill="1" applyBorder="1" applyAlignment="1" applyProtection="1">
      <alignment horizontal="center" vertical="center"/>
      <protection locked="0"/>
    </xf>
    <xf numFmtId="0" fontId="13" fillId="0" borderId="30"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20" fillId="4" borderId="22" xfId="0" applyFont="1" applyFill="1" applyBorder="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20" fillId="4" borderId="15" xfId="0" applyFont="1" applyFill="1" applyBorder="1" applyAlignment="1" applyProtection="1">
      <alignment horizontal="center" vertical="center"/>
      <protection locked="0"/>
    </xf>
    <xf numFmtId="0" fontId="13" fillId="0" borderId="7" xfId="0" applyFont="1" applyBorder="1" applyAlignment="1" applyProtection="1">
      <alignment horizontal="center" vertical="center" textRotation="255"/>
      <protection locked="0"/>
    </xf>
    <xf numFmtId="0" fontId="13" fillId="0" borderId="83" xfId="0" applyFont="1" applyBorder="1" applyAlignment="1" applyProtection="1">
      <alignment horizontal="center" vertical="center" textRotation="255"/>
      <protection locked="0"/>
    </xf>
    <xf numFmtId="0" fontId="13" fillId="0" borderId="22" xfId="0" applyFont="1" applyBorder="1" applyAlignment="1" applyProtection="1">
      <alignment horizontal="center" vertical="center" textRotation="255"/>
      <protection locked="0"/>
    </xf>
    <xf numFmtId="0" fontId="13" fillId="0" borderId="39" xfId="0" applyFont="1" applyBorder="1" applyAlignment="1" applyProtection="1">
      <alignment horizontal="center" vertical="center" textRotation="255"/>
      <protection locked="0"/>
    </xf>
    <xf numFmtId="0" fontId="13" fillId="0" borderId="24" xfId="0" applyFont="1" applyBorder="1" applyAlignment="1" applyProtection="1">
      <alignment horizontal="center" vertical="center" textRotation="255"/>
      <protection locked="0"/>
    </xf>
    <xf numFmtId="0" fontId="13" fillId="0" borderId="48" xfId="0" applyFont="1" applyBorder="1" applyAlignment="1" applyProtection="1">
      <alignment horizontal="center" vertical="center" textRotation="255"/>
      <protection locked="0"/>
    </xf>
    <xf numFmtId="0" fontId="13" fillId="0" borderId="89" xfId="0" applyFont="1" applyBorder="1" applyAlignment="1" applyProtection="1">
      <alignment horizontal="center" vertical="center"/>
      <protection locked="0"/>
    </xf>
    <xf numFmtId="0" fontId="13" fillId="0" borderId="90" xfId="0" applyFont="1" applyBorder="1" applyAlignment="1" applyProtection="1">
      <alignment horizontal="center" vertical="center"/>
      <protection locked="0"/>
    </xf>
    <xf numFmtId="0" fontId="13" fillId="0" borderId="91" xfId="0" applyFont="1" applyBorder="1" applyAlignment="1" applyProtection="1">
      <alignment horizontal="center" vertical="center"/>
      <protection locked="0"/>
    </xf>
    <xf numFmtId="0" fontId="18" fillId="0" borderId="92" xfId="0" applyFont="1" applyBorder="1" applyAlignment="1" applyProtection="1">
      <alignment horizontal="center" vertical="center" wrapText="1"/>
      <protection locked="0"/>
    </xf>
    <xf numFmtId="0" fontId="18" fillId="0" borderId="93" xfId="0" applyFont="1" applyBorder="1" applyAlignment="1" applyProtection="1">
      <alignment horizontal="center" vertical="center" wrapText="1"/>
      <protection locked="0"/>
    </xf>
    <xf numFmtId="0" fontId="18" fillId="0" borderId="94" xfId="0" applyFont="1" applyBorder="1" applyAlignment="1" applyProtection="1">
      <alignment horizontal="center" vertical="center" wrapText="1"/>
      <protection locked="0"/>
    </xf>
    <xf numFmtId="0" fontId="13" fillId="0" borderId="95" xfId="0" applyFont="1" applyBorder="1" applyAlignment="1" applyProtection="1">
      <alignment horizontal="center" vertical="center"/>
      <protection locked="0"/>
    </xf>
    <xf numFmtId="0" fontId="13" fillId="0" borderId="96" xfId="0" applyFont="1" applyBorder="1" applyAlignment="1" applyProtection="1">
      <alignment horizontal="center" vertical="center"/>
      <protection locked="0"/>
    </xf>
    <xf numFmtId="0" fontId="13" fillId="0" borderId="97" xfId="0" applyFont="1" applyBorder="1" applyAlignment="1" applyProtection="1">
      <alignment horizontal="center" vertical="center"/>
      <protection locked="0"/>
    </xf>
    <xf numFmtId="0" fontId="13" fillId="0" borderId="98" xfId="0" applyFont="1" applyBorder="1" applyAlignment="1" applyProtection="1">
      <alignment horizontal="center" vertical="center"/>
      <protection locked="0"/>
    </xf>
    <xf numFmtId="0" fontId="13" fillId="0" borderId="99"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13" fillId="0" borderId="100"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3" fillId="0" borderId="101" xfId="0" applyFont="1" applyBorder="1" applyAlignment="1" applyProtection="1">
      <alignment horizontal="center" vertical="center"/>
      <protection locked="0"/>
    </xf>
    <xf numFmtId="0" fontId="13" fillId="0" borderId="102" xfId="0" applyFont="1" applyBorder="1" applyAlignment="1" applyProtection="1">
      <alignment horizontal="center" vertical="center"/>
      <protection locked="0"/>
    </xf>
    <xf numFmtId="0" fontId="13" fillId="0" borderId="103" xfId="0" applyFont="1" applyBorder="1" applyAlignment="1" applyProtection="1">
      <alignment horizontal="center" vertical="center"/>
      <protection locked="0"/>
    </xf>
    <xf numFmtId="49" fontId="13" fillId="0" borderId="96" xfId="0" applyNumberFormat="1" applyFont="1" applyBorder="1" applyAlignment="1" applyProtection="1">
      <alignment horizontal="left" vertical="center" indent="2"/>
      <protection locked="0"/>
    </xf>
    <xf numFmtId="49" fontId="13" fillId="0" borderId="97" xfId="0" applyNumberFormat="1" applyFont="1" applyBorder="1" applyAlignment="1" applyProtection="1">
      <alignment horizontal="left" vertical="center" indent="2"/>
      <protection locked="0"/>
    </xf>
    <xf numFmtId="49" fontId="13" fillId="0" borderId="106" xfId="0" applyNumberFormat="1" applyFont="1" applyBorder="1" applyAlignment="1" applyProtection="1">
      <alignment horizontal="left" vertical="center" indent="2"/>
      <protection locked="0"/>
    </xf>
    <xf numFmtId="0" fontId="13" fillId="0" borderId="104" xfId="0" applyFont="1" applyBorder="1" applyAlignment="1" applyProtection="1">
      <alignment horizontal="left" vertical="center"/>
      <protection locked="0"/>
    </xf>
    <xf numFmtId="0" fontId="13" fillId="0" borderId="105" xfId="0" applyFont="1" applyBorder="1" applyAlignment="1" applyProtection="1">
      <alignment horizontal="left" vertical="center"/>
      <protection locked="0"/>
    </xf>
    <xf numFmtId="0" fontId="13" fillId="0" borderId="107" xfId="0" applyFont="1" applyBorder="1" applyAlignment="1" applyProtection="1">
      <alignment horizontal="left" vertical="center"/>
      <protection locked="0"/>
    </xf>
    <xf numFmtId="0" fontId="13" fillId="0" borderId="108" xfId="0" applyFont="1" applyBorder="1" applyAlignment="1" applyProtection="1">
      <alignment horizontal="left" vertical="center"/>
      <protection locked="0"/>
    </xf>
    <xf numFmtId="0" fontId="13" fillId="0" borderId="109" xfId="0" applyFont="1" applyBorder="1" applyAlignment="1" applyProtection="1">
      <alignment horizontal="left" vertical="center"/>
      <protection locked="0"/>
    </xf>
    <xf numFmtId="0" fontId="13" fillId="0" borderId="110" xfId="0" applyFont="1" applyBorder="1" applyAlignment="1" applyProtection="1">
      <alignment horizontal="left" vertical="center"/>
      <protection locked="0"/>
    </xf>
    <xf numFmtId="0" fontId="16" fillId="0" borderId="12"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3" fillId="0" borderId="80" xfId="0" applyFont="1" applyBorder="1" applyAlignment="1" applyProtection="1">
      <alignment horizontal="center" vertical="center" wrapText="1"/>
      <protection locked="0"/>
    </xf>
    <xf numFmtId="183" fontId="13" fillId="0" borderId="23" xfId="0" quotePrefix="1" applyNumberFormat="1" applyFont="1" applyBorder="1" applyAlignment="1">
      <alignment horizontal="center" vertical="center" wrapText="1"/>
    </xf>
    <xf numFmtId="183" fontId="13" fillId="0" borderId="31" xfId="0" quotePrefix="1" applyNumberFormat="1" applyFont="1" applyBorder="1" applyAlignment="1">
      <alignment horizontal="center" vertical="center" wrapText="1"/>
    </xf>
    <xf numFmtId="183" fontId="13" fillId="0" borderId="4" xfId="0" quotePrefix="1" applyNumberFormat="1" applyFont="1" applyBorder="1" applyAlignment="1">
      <alignment horizontal="center" vertical="center" wrapText="1"/>
    </xf>
    <xf numFmtId="183" fontId="13" fillId="0" borderId="0" xfId="0" quotePrefix="1" applyNumberFormat="1" applyFont="1" applyAlignment="1">
      <alignment horizontal="center" vertical="center" wrapText="1"/>
    </xf>
    <xf numFmtId="183" fontId="13" fillId="0" borderId="47" xfId="0" quotePrefix="1" applyNumberFormat="1" applyFont="1" applyBorder="1" applyAlignment="1">
      <alignment horizontal="center" vertical="center" wrapText="1"/>
    </xf>
    <xf numFmtId="183" fontId="13" fillId="0" borderId="10" xfId="0" quotePrefix="1" applyNumberFormat="1" applyFont="1" applyBorder="1" applyAlignment="1">
      <alignment horizontal="center" vertical="center" wrapText="1"/>
    </xf>
    <xf numFmtId="0" fontId="13" fillId="0" borderId="3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2" fontId="13" fillId="0" borderId="1" xfId="0" applyNumberFormat="1" applyFont="1" applyBorder="1" applyAlignment="1" applyProtection="1">
      <alignment horizontal="center" vertical="center" wrapText="1"/>
      <protection locked="0"/>
    </xf>
    <xf numFmtId="2" fontId="13" fillId="0" borderId="6" xfId="0" applyNumberFormat="1" applyFont="1" applyBorder="1" applyAlignment="1" applyProtection="1">
      <alignment horizontal="center" vertical="center" wrapText="1"/>
      <protection locked="0"/>
    </xf>
    <xf numFmtId="12" fontId="13" fillId="0" borderId="1" xfId="0" applyNumberFormat="1" applyFont="1" applyBorder="1" applyAlignment="1" applyProtection="1">
      <alignment horizontal="center" vertical="center" wrapText="1"/>
      <protection locked="0"/>
    </xf>
    <xf numFmtId="177" fontId="13" fillId="0" borderId="25" xfId="0" applyNumberFormat="1" applyFont="1" applyBorder="1" applyAlignment="1">
      <alignment horizontal="center" vertical="center" wrapText="1"/>
    </xf>
    <xf numFmtId="1" fontId="13" fillId="0" borderId="6" xfId="0" applyNumberFormat="1" applyFont="1" applyBorder="1" applyAlignment="1" applyProtection="1">
      <alignment horizontal="center" vertical="center" wrapText="1"/>
      <protection locked="0"/>
    </xf>
    <xf numFmtId="1" fontId="13" fillId="0" borderId="51" xfId="0" applyNumberFormat="1"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4" borderId="7"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57"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13" fillId="0" borderId="30" xfId="0" applyFont="1" applyBorder="1" applyAlignment="1" applyProtection="1">
      <alignment horizontal="right" vertical="center" wrapText="1"/>
      <protection locked="0"/>
    </xf>
    <xf numFmtId="0" fontId="13" fillId="0" borderId="31" xfId="0" applyFont="1" applyBorder="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3" fillId="0" borderId="32" xfId="0" applyFont="1" applyBorder="1" applyAlignment="1" applyProtection="1">
      <alignment horizontal="left" vertical="center" wrapText="1"/>
      <protection locked="0"/>
    </xf>
    <xf numFmtId="0" fontId="13" fillId="0" borderId="0" xfId="0" applyFont="1" applyAlignment="1" applyProtection="1">
      <alignment vertical="center"/>
      <protection locked="0"/>
    </xf>
    <xf numFmtId="0" fontId="13" fillId="0" borderId="15" xfId="0" applyFont="1" applyBorder="1" applyAlignment="1" applyProtection="1">
      <alignment vertical="center"/>
      <protection locked="0"/>
    </xf>
    <xf numFmtId="0" fontId="13" fillId="0" borderId="4" xfId="0" applyFont="1" applyBorder="1" applyAlignment="1" applyProtection="1">
      <alignment horizontal="center" vertical="center" textRotation="255"/>
      <protection locked="0"/>
    </xf>
    <xf numFmtId="0" fontId="13" fillId="0" borderId="47" xfId="0" applyFont="1" applyBorder="1" applyAlignment="1" applyProtection="1">
      <alignment horizontal="center" vertical="center" textRotation="255"/>
      <protection locked="0"/>
    </xf>
    <xf numFmtId="0" fontId="13" fillId="0" borderId="20" xfId="0" applyFont="1" applyBorder="1" applyAlignment="1" applyProtection="1">
      <alignment horizontal="center" vertical="center"/>
      <protection locked="0"/>
    </xf>
    <xf numFmtId="0" fontId="13" fillId="0" borderId="66" xfId="0" applyFont="1" applyBorder="1" applyAlignment="1" applyProtection="1">
      <alignment horizontal="center" vertical="center" wrapText="1"/>
      <protection locked="0"/>
    </xf>
    <xf numFmtId="0" fontId="13" fillId="0" borderId="67"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2" fontId="13" fillId="0" borderId="79" xfId="0" applyNumberFormat="1" applyFont="1" applyBorder="1" applyAlignment="1" applyProtection="1">
      <alignment horizontal="center" vertical="center" wrapText="1"/>
      <protection locked="0"/>
    </xf>
    <xf numFmtId="2" fontId="13" fillId="0" borderId="66" xfId="0" applyNumberFormat="1"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12" fontId="13" fillId="0" borderId="79" xfId="0" applyNumberFormat="1" applyFont="1" applyBorder="1" applyAlignment="1" applyProtection="1">
      <alignment horizontal="center" vertical="center" wrapText="1"/>
      <protection locked="0"/>
    </xf>
    <xf numFmtId="177" fontId="13" fillId="0" borderId="67" xfId="0" applyNumberFormat="1" applyFont="1" applyBorder="1" applyAlignment="1">
      <alignment horizontal="center" vertical="center" wrapText="1"/>
    </xf>
    <xf numFmtId="0" fontId="13" fillId="0" borderId="77"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wrapText="1"/>
      <protection locked="0"/>
    </xf>
    <xf numFmtId="0" fontId="27" fillId="0" borderId="12" xfId="4" applyFont="1" applyBorder="1" applyAlignment="1" applyProtection="1">
      <alignment horizontal="center" vertical="center" readingOrder="1"/>
      <protection locked="0"/>
    </xf>
    <xf numFmtId="0" fontId="14" fillId="4" borderId="35" xfId="4" applyFont="1" applyFill="1" applyBorder="1" applyAlignment="1" applyProtection="1">
      <alignment horizontal="center" vertical="center"/>
      <protection locked="0"/>
    </xf>
    <xf numFmtId="0" fontId="14" fillId="4" borderId="36" xfId="4" applyFont="1" applyFill="1" applyBorder="1" applyAlignment="1" applyProtection="1">
      <alignment horizontal="center" vertical="center"/>
      <protection locked="0"/>
    </xf>
    <xf numFmtId="0" fontId="14" fillId="4" borderId="37" xfId="4" applyFont="1" applyFill="1" applyBorder="1" applyAlignment="1" applyProtection="1">
      <alignment horizontal="center" vertical="center"/>
      <protection locked="0"/>
    </xf>
    <xf numFmtId="0" fontId="15" fillId="0" borderId="45" xfId="4" applyFont="1" applyBorder="1" applyAlignment="1" applyProtection="1">
      <alignment horizontal="center" vertical="center" textRotation="255" wrapText="1"/>
      <protection locked="0"/>
    </xf>
    <xf numFmtId="0" fontId="15" fillId="0" borderId="38" xfId="4" applyFont="1" applyBorder="1" applyAlignment="1" applyProtection="1">
      <alignment horizontal="center" vertical="center" textRotation="255" wrapText="1"/>
      <protection locked="0"/>
    </xf>
    <xf numFmtId="0" fontId="15" fillId="0" borderId="44" xfId="4" applyFont="1" applyBorder="1" applyAlignment="1" applyProtection="1">
      <alignment horizontal="center" vertical="center" textRotation="255" wrapText="1"/>
      <protection locked="0"/>
    </xf>
    <xf numFmtId="0" fontId="15" fillId="0" borderId="4" xfId="4" applyFont="1" applyBorder="1" applyAlignment="1" applyProtection="1">
      <alignment horizontal="center" vertical="center" textRotation="255" wrapText="1"/>
      <protection locked="0"/>
    </xf>
    <xf numFmtId="0" fontId="15" fillId="0" borderId="0" xfId="4" applyFont="1" applyAlignment="1" applyProtection="1">
      <alignment horizontal="center" vertical="center" textRotation="255" wrapText="1"/>
      <protection locked="0"/>
    </xf>
    <xf numFmtId="0" fontId="15" fillId="0" borderId="39" xfId="4" applyFont="1" applyBorder="1" applyAlignment="1" applyProtection="1">
      <alignment horizontal="center" vertical="center" textRotation="255" wrapText="1"/>
      <protection locked="0"/>
    </xf>
    <xf numFmtId="0" fontId="15" fillId="0" borderId="20" xfId="4" applyFont="1" applyBorder="1" applyAlignment="1" applyProtection="1">
      <alignment horizontal="center" vertical="center" textRotation="255" wrapText="1"/>
      <protection locked="0"/>
    </xf>
    <xf numFmtId="0" fontId="15" fillId="0" borderId="12" xfId="4" applyFont="1" applyBorder="1" applyAlignment="1" applyProtection="1">
      <alignment horizontal="center" vertical="center" textRotation="255" wrapText="1"/>
      <protection locked="0"/>
    </xf>
    <xf numFmtId="0" fontId="15" fillId="0" borderId="33" xfId="4" applyFont="1" applyBorder="1" applyAlignment="1" applyProtection="1">
      <alignment horizontal="center" vertical="center" textRotation="255" wrapText="1"/>
      <protection locked="0"/>
    </xf>
    <xf numFmtId="0" fontId="15" fillId="0" borderId="23" xfId="4" applyFont="1" applyBorder="1" applyAlignment="1" applyProtection="1">
      <alignment horizontal="center" vertical="center" textRotation="255" wrapText="1"/>
      <protection locked="0"/>
    </xf>
    <xf numFmtId="0" fontId="15" fillId="0" borderId="31" xfId="4" applyFont="1" applyBorder="1" applyAlignment="1" applyProtection="1">
      <alignment horizontal="center" vertical="center" textRotation="255" wrapText="1"/>
      <protection locked="0"/>
    </xf>
    <xf numFmtId="0" fontId="15" fillId="0" borderId="34" xfId="4" applyFont="1" applyBorder="1" applyAlignment="1" applyProtection="1">
      <alignment horizontal="center" vertical="center" textRotation="255" wrapText="1"/>
      <protection locked="0"/>
    </xf>
    <xf numFmtId="0" fontId="23" fillId="0" borderId="38" xfId="4" applyFont="1" applyBorder="1" applyAlignment="1" applyProtection="1">
      <alignment horizontal="left" vertical="center" wrapText="1"/>
      <protection locked="0"/>
    </xf>
    <xf numFmtId="0" fontId="23" fillId="0" borderId="0" xfId="4" applyFont="1" applyAlignment="1" applyProtection="1">
      <alignment horizontal="left" vertical="center" wrapText="1"/>
      <protection locked="0"/>
    </xf>
    <xf numFmtId="0" fontId="23" fillId="0" borderId="0" xfId="4" applyFont="1" applyAlignment="1" applyProtection="1">
      <alignment horizontal="left" vertical="top" wrapText="1"/>
      <protection locked="0"/>
    </xf>
    <xf numFmtId="0" fontId="15" fillId="0" borderId="0" xfId="4" applyFont="1" applyAlignment="1" applyProtection="1">
      <alignment horizontal="center" vertical="center"/>
      <protection locked="0"/>
    </xf>
    <xf numFmtId="0" fontId="15" fillId="0" borderId="0" xfId="4" applyFont="1" applyAlignment="1" applyProtection="1">
      <alignment horizontal="left" vertical="center"/>
      <protection locked="0"/>
    </xf>
    <xf numFmtId="0" fontId="15" fillId="0" borderId="6" xfId="4" applyFont="1" applyBorder="1" applyAlignment="1" applyProtection="1">
      <alignment horizontal="center" vertical="center"/>
      <protection locked="0"/>
    </xf>
    <xf numFmtId="0" fontId="15" fillId="0" borderId="25" xfId="4" applyFont="1" applyBorder="1" applyAlignment="1" applyProtection="1">
      <alignment horizontal="center" vertical="center"/>
      <protection locked="0"/>
    </xf>
    <xf numFmtId="0" fontId="15" fillId="0" borderId="51" xfId="4" applyFont="1" applyBorder="1" applyAlignment="1" applyProtection="1">
      <alignment horizontal="center" vertical="center"/>
      <protection locked="0"/>
    </xf>
    <xf numFmtId="0" fontId="15" fillId="0" borderId="6" xfId="4" applyFont="1" applyBorder="1" applyAlignment="1" applyProtection="1">
      <alignment horizontal="left" vertical="center"/>
      <protection locked="0"/>
    </xf>
    <xf numFmtId="0" fontId="15" fillId="0" borderId="25" xfId="4" applyFont="1" applyBorder="1" applyAlignment="1" applyProtection="1">
      <alignment horizontal="left" vertical="center"/>
      <protection locked="0"/>
    </xf>
    <xf numFmtId="0" fontId="15" fillId="0" borderId="51" xfId="4" applyFont="1" applyBorder="1" applyAlignment="1" applyProtection="1">
      <alignment horizontal="left" vertical="center"/>
      <protection locked="0"/>
    </xf>
    <xf numFmtId="0" fontId="13" fillId="0" borderId="0" xfId="0" applyFont="1" applyAlignment="1">
      <alignment horizontal="left" vertical="center"/>
    </xf>
  </cellXfs>
  <cellStyles count="5">
    <cellStyle name="パーセント" xfId="1" builtinId="5"/>
    <cellStyle name="ハイパーリンク" xfId="2" builtinId="8"/>
    <cellStyle name="桁区切り" xfId="3" builtinId="6"/>
    <cellStyle name="標準" xfId="0" builtinId="0"/>
    <cellStyle name="標準 2" xfId="4"/>
  </cellStyles>
  <dxfs count="3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solid">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127635</xdr:colOff>
      <xdr:row>6</xdr:row>
      <xdr:rowOff>155575</xdr:rowOff>
    </xdr:from>
    <xdr:to>
      <xdr:col>24</xdr:col>
      <xdr:colOff>184150</xdr:colOff>
      <xdr:row>8</xdr:row>
      <xdr:rowOff>193675</xdr:rowOff>
    </xdr:to>
    <xdr:sp macro="" textlink="">
      <xdr:nvSpPr>
        <xdr:cNvPr id="21505" name="AutoShape 1">
          <a:extLst>
            <a:ext uri="{FF2B5EF4-FFF2-40B4-BE49-F238E27FC236}">
              <a16:creationId xmlns:a16="http://schemas.microsoft.com/office/drawing/2014/main" id="{00000000-0008-0000-0200-000001540000}"/>
            </a:ext>
          </a:extLst>
        </xdr:cNvPr>
        <xdr:cNvSpPr>
          <a:spLocks noChangeArrowheads="1"/>
        </xdr:cNvSpPr>
      </xdr:nvSpPr>
      <xdr:spPr bwMode="auto">
        <a:xfrm>
          <a:off x="3150235" y="1527175"/>
          <a:ext cx="221551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159998</xdr:colOff>
      <xdr:row>30</xdr:row>
      <xdr:rowOff>285750</xdr:rowOff>
    </xdr:from>
    <xdr:ext cx="1382144" cy="2512786"/>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5399998" y="12954000"/>
          <a:ext cx="1382144" cy="2512786"/>
        </a:xfrm>
        <a:prstGeom prst="wedgeRectCallout">
          <a:avLst>
            <a:gd name="adj1" fmla="val -160156"/>
            <a:gd name="adj2" fmla="val 126536"/>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10</xdr:col>
      <xdr:colOff>60417</xdr:colOff>
      <xdr:row>3</xdr:row>
      <xdr:rowOff>163285</xdr:rowOff>
    </xdr:from>
    <xdr:to>
      <xdr:col>11</xdr:col>
      <xdr:colOff>671285</xdr:colOff>
      <xdr:row>10</xdr:row>
      <xdr:rowOff>7254</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064560" y="1106714"/>
          <a:ext cx="1354725" cy="3790040"/>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264434</xdr:colOff>
      <xdr:row>0</xdr:row>
      <xdr:rowOff>104320</xdr:rowOff>
    </xdr:from>
    <xdr:to>
      <xdr:col>11</xdr:col>
      <xdr:colOff>692386</xdr:colOff>
      <xdr:row>1</xdr:row>
      <xdr:rowOff>117374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3853434" y="104320"/>
          <a:ext cx="2260381"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10</xdr:col>
      <xdr:colOff>63500</xdr:colOff>
      <xdr:row>38</xdr:row>
      <xdr:rowOff>9072</xdr:rowOff>
    </xdr:from>
    <xdr:ext cx="1369785" cy="3075215"/>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4033500" y="16782143"/>
          <a:ext cx="1369785" cy="3075215"/>
        </a:xfrm>
        <a:prstGeom prst="wedgeRectCallout">
          <a:avLst>
            <a:gd name="adj1" fmla="val -147966"/>
            <a:gd name="adj2" fmla="val 1998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oneCellAnchor>
    <xdr:from>
      <xdr:col>10</xdr:col>
      <xdr:colOff>54429</xdr:colOff>
      <xdr:row>23</xdr:row>
      <xdr:rowOff>281213</xdr:rowOff>
    </xdr:from>
    <xdr:ext cx="1367427" cy="1876666"/>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4024429" y="10921999"/>
          <a:ext cx="1367427" cy="1876666"/>
        </a:xfrm>
        <a:prstGeom prst="wedgeRectCallout">
          <a:avLst>
            <a:gd name="adj1" fmla="val -147194"/>
            <a:gd name="adj2" fmla="val -860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様式２で自動計算された申告工事成績点（小数第１位まで）を入力してください。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lnSpc>
              <a:spcPts val="13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工事成績点が無い場合は、０点を入力してください。</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1224643</xdr:colOff>
      <xdr:row>0</xdr:row>
      <xdr:rowOff>154215</xdr:rowOff>
    </xdr:from>
    <xdr:to>
      <xdr:col>11</xdr:col>
      <xdr:colOff>824919</xdr:colOff>
      <xdr:row>1</xdr:row>
      <xdr:rowOff>239013</xdr:rowOff>
    </xdr:to>
    <xdr:sp macro="" textlink="">
      <xdr:nvSpPr>
        <xdr:cNvPr id="9" name="Rectangle 4">
          <a:extLst>
            <a:ext uri="{FF2B5EF4-FFF2-40B4-BE49-F238E27FC236}">
              <a16:creationId xmlns:a16="http://schemas.microsoft.com/office/drawing/2014/main" id="{00000000-0008-0000-0400-000009000000}"/>
            </a:ext>
          </a:extLst>
        </xdr:cNvPr>
        <xdr:cNvSpPr>
          <a:spLocks noChangeArrowheads="1"/>
        </xdr:cNvSpPr>
      </xdr:nvSpPr>
      <xdr:spPr bwMode="auto">
        <a:xfrm>
          <a:off x="3519714" y="154215"/>
          <a:ext cx="12390991" cy="5383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13</xdr:col>
      <xdr:colOff>61685</xdr:colOff>
      <xdr:row>2</xdr:row>
      <xdr:rowOff>305344</xdr:rowOff>
    </xdr:from>
    <xdr:to>
      <xdr:col>14</xdr:col>
      <xdr:colOff>689428</xdr:colOff>
      <xdr:row>6</xdr:row>
      <xdr:rowOff>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8059399" y="1148987"/>
          <a:ext cx="1371600" cy="1935299"/>
        </a:xfrm>
        <a:prstGeom prst="wedgeRectCallout">
          <a:avLst>
            <a:gd name="adj1" fmla="val -459323"/>
            <a:gd name="adj2" fmla="val 40784"/>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236128</xdr:colOff>
      <xdr:row>1</xdr:row>
      <xdr:rowOff>209096</xdr:rowOff>
    </xdr:from>
    <xdr:to>
      <xdr:col>14</xdr:col>
      <xdr:colOff>687523</xdr:colOff>
      <xdr:row>2</xdr:row>
      <xdr:rowOff>199702</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16410485" y="662667"/>
          <a:ext cx="2982324"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13</xdr:col>
      <xdr:colOff>145143</xdr:colOff>
      <xdr:row>31</xdr:row>
      <xdr:rowOff>204107</xdr:rowOff>
    </xdr:from>
    <xdr:ext cx="1382144" cy="2512786"/>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9834679" y="13539107"/>
          <a:ext cx="1382144" cy="2512786"/>
        </a:xfrm>
        <a:prstGeom prst="wedgeRectCallout">
          <a:avLst>
            <a:gd name="adj1" fmla="val -273044"/>
            <a:gd name="adj2" fmla="val 12761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oneCellAnchor>
    <xdr:from>
      <xdr:col>13</xdr:col>
      <xdr:colOff>66787</xdr:colOff>
      <xdr:row>39</xdr:row>
      <xdr:rowOff>0</xdr:rowOff>
    </xdr:from>
    <xdr:ext cx="1369785" cy="3075215"/>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18028216" y="24521888"/>
          <a:ext cx="1369785" cy="3075215"/>
        </a:xfrm>
        <a:prstGeom prst="wedgeRectCallout">
          <a:avLst>
            <a:gd name="adj1" fmla="val -273132"/>
            <a:gd name="adj2" fmla="val 2027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a:t>
          </a:r>
          <a:r>
            <a:rPr kumimoji="1" lang="ja-JP" altLang="en-US" sz="1200" b="1">
              <a:solidFill>
                <a:srgbClr val="FF0000"/>
              </a:solidFill>
              <a:latin typeface="BIZ UDゴシック" panose="020B0400000000000000" pitchFamily="49" charset="-128"/>
              <a:ea typeface="BIZ UDゴシック" panose="020B0400000000000000" pitchFamily="49" charset="-128"/>
            </a:rPr>
            <a:t>四日市港管理組合</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13</xdr:col>
      <xdr:colOff>72571</xdr:colOff>
      <xdr:row>7</xdr:row>
      <xdr:rowOff>263071</xdr:rowOff>
    </xdr:from>
    <xdr:to>
      <xdr:col>14</xdr:col>
      <xdr:colOff>683439</xdr:colOff>
      <xdr:row>15</xdr:row>
      <xdr:rowOff>344713</xdr:rowOff>
    </xdr:to>
    <xdr:sp macro="" textlink="">
      <xdr:nvSpPr>
        <xdr:cNvPr id="24" name="四角形吹き出し 23">
          <a:extLst>
            <a:ext uri="{FF2B5EF4-FFF2-40B4-BE49-F238E27FC236}">
              <a16:creationId xmlns:a16="http://schemas.microsoft.com/office/drawing/2014/main" id="{00000000-0008-0000-0400-000018000000}"/>
            </a:ext>
          </a:extLst>
        </xdr:cNvPr>
        <xdr:cNvSpPr/>
      </xdr:nvSpPr>
      <xdr:spPr>
        <a:xfrm>
          <a:off x="18070285" y="4009571"/>
          <a:ext cx="1354725" cy="3528785"/>
        </a:xfrm>
        <a:prstGeom prst="wedgeRectCallout">
          <a:avLst>
            <a:gd name="adj1" fmla="val -273551"/>
            <a:gd name="adj2" fmla="val -3025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13</xdr:col>
      <xdr:colOff>63499</xdr:colOff>
      <xdr:row>25</xdr:row>
      <xdr:rowOff>0</xdr:rowOff>
    </xdr:from>
    <xdr:ext cx="1367427" cy="1876666"/>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18061213" y="12291786"/>
          <a:ext cx="1367427" cy="1876666"/>
        </a:xfrm>
        <a:prstGeom prst="wedgeRectCallout">
          <a:avLst>
            <a:gd name="adj1" fmla="val -304418"/>
            <a:gd name="adj2" fmla="val -22144"/>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様式２で自動計算された申告工事成績点（小数第１位まで）を入力してください。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lnSpc>
              <a:spcPts val="13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工事成績点が無い場合は、０点を入力してください。</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37</xdr:col>
      <xdr:colOff>0</xdr:colOff>
      <xdr:row>32</xdr:row>
      <xdr:rowOff>0</xdr:rowOff>
    </xdr:from>
    <xdr:to>
      <xdr:col>68</xdr:col>
      <xdr:colOff>6350</xdr:colOff>
      <xdr:row>34</xdr:row>
      <xdr:rowOff>6350</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2850" y="7810500"/>
          <a:ext cx="8470900" cy="514350"/>
        </a:xfrm>
        <a:prstGeom prst="rect">
          <a:avLst/>
        </a:prstGeom>
        <a:solidFill>
          <a:sysClr val="window" lastClr="FFFFFF"/>
        </a:solidFill>
      </xdr:spPr>
    </xdr:pic>
    <xdr:clientData/>
  </xdr:twoCellAnchor>
  <xdr:twoCellAnchor>
    <xdr:from>
      <xdr:col>41</xdr:col>
      <xdr:colOff>15875</xdr:colOff>
      <xdr:row>34</xdr:row>
      <xdr:rowOff>92075</xdr:rowOff>
    </xdr:from>
    <xdr:to>
      <xdr:col>53</xdr:col>
      <xdr:colOff>179387</xdr:colOff>
      <xdr:row>36</xdr:row>
      <xdr:rowOff>127000</xdr:rowOff>
    </xdr:to>
    <xdr:sp macro="" textlink="">
      <xdr:nvSpPr>
        <xdr:cNvPr id="5" name="AutoShape 3">
          <a:extLst>
            <a:ext uri="{FF2B5EF4-FFF2-40B4-BE49-F238E27FC236}">
              <a16:creationId xmlns:a16="http://schemas.microsoft.com/office/drawing/2014/main" id="{00000000-0008-0000-0500-000005000000}"/>
            </a:ext>
          </a:extLst>
        </xdr:cNvPr>
        <xdr:cNvSpPr>
          <a:spLocks noChangeArrowheads="1"/>
        </xdr:cNvSpPr>
      </xdr:nvSpPr>
      <xdr:spPr bwMode="auto">
        <a:xfrm>
          <a:off x="11080750" y="8410575"/>
          <a:ext cx="3402012" cy="542925"/>
        </a:xfrm>
        <a:prstGeom prst="wedgeRectCallout">
          <a:avLst>
            <a:gd name="adj1" fmla="val 40260"/>
            <a:gd name="adj2" fmla="val -12303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r>
            <a:rPr lang="ja-JP" altLang="en-US" b="1">
              <a:solidFill>
                <a:srgbClr val="FF0000"/>
              </a:solidFill>
              <a:effectLst/>
              <a:latin typeface="BIZ UDゴシック" panose="020B0400000000000000" pitchFamily="49" charset="-128"/>
              <a:ea typeface="BIZ UDゴシック" panose="020B0400000000000000" pitchFamily="49" charset="-128"/>
            </a:rPr>
            <a:t>評価を希望する件数だけ記載してください。　　　　　　　　　</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rtl="0"/>
          <a:r>
            <a:rPr lang="en-US" altLang="ja-JP" b="1">
              <a:solidFill>
                <a:srgbClr val="FF0000"/>
              </a:solidFill>
              <a:effectLst/>
              <a:latin typeface="BIZ UDゴシック" panose="020B0400000000000000" pitchFamily="49" charset="-128"/>
              <a:ea typeface="BIZ UDゴシック" panose="020B0400000000000000" pitchFamily="49" charset="-128"/>
            </a:rPr>
            <a:t>※</a:t>
          </a:r>
          <a:r>
            <a:rPr lang="ja-JP" altLang="en-US" b="1">
              <a:solidFill>
                <a:srgbClr val="FF0000"/>
              </a:solidFill>
              <a:effectLst/>
              <a:latin typeface="BIZ UDゴシック" panose="020B0400000000000000" pitchFamily="49" charset="-128"/>
              <a:ea typeface="BIZ UDゴシック" panose="020B0400000000000000" pitchFamily="49" charset="-128"/>
            </a:rPr>
            <a:t>すべての評定点を記入する必要はありません</a:t>
          </a:r>
          <a:r>
            <a:rPr lang="ja-JP" altLang="en-US" b="1">
              <a:solidFill>
                <a:srgbClr val="FF0000"/>
              </a:solidFill>
              <a:effectLst/>
            </a:rPr>
            <a:t>。</a:t>
          </a:r>
          <a:endParaRPr lang="ja-JP" altLang="ja-JP" b="1">
            <a:solidFill>
              <a:srgbClr val="FF0000"/>
            </a:solidFill>
            <a:effectLst/>
          </a:endParaRPr>
        </a:p>
      </xdr:txBody>
    </xdr:sp>
    <xdr:clientData/>
  </xdr:twoCellAnchor>
  <xdr:twoCellAnchor>
    <xdr:from>
      <xdr:col>18</xdr:col>
      <xdr:colOff>95250</xdr:colOff>
      <xdr:row>11</xdr:row>
      <xdr:rowOff>238125</xdr:rowOff>
    </xdr:from>
    <xdr:to>
      <xdr:col>30</xdr:col>
      <xdr:colOff>17619</xdr:colOff>
      <xdr:row>15</xdr:row>
      <xdr:rowOff>56683</xdr:rowOff>
    </xdr:to>
    <xdr:sp macro="" textlink="">
      <xdr:nvSpPr>
        <xdr:cNvPr id="14" name="AutoShape 3">
          <a:extLst>
            <a:ext uri="{FF2B5EF4-FFF2-40B4-BE49-F238E27FC236}">
              <a16:creationId xmlns:a16="http://schemas.microsoft.com/office/drawing/2014/main" id="{00000000-0008-0000-0500-00000E000000}"/>
            </a:ext>
          </a:extLst>
        </xdr:cNvPr>
        <xdr:cNvSpPr>
          <a:spLocks noChangeArrowheads="1"/>
        </xdr:cNvSpPr>
      </xdr:nvSpPr>
      <xdr:spPr bwMode="auto">
        <a:xfrm>
          <a:off x="4953000" y="2968625"/>
          <a:ext cx="3160869" cy="834558"/>
        </a:xfrm>
        <a:prstGeom prst="wedgeRectCallout">
          <a:avLst>
            <a:gd name="adj1" fmla="val 50098"/>
            <a:gd name="adj2" fmla="val 9658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評価対象として添付する項目について、プルダウンで「○」を選択してください。（最大４点）</a:t>
          </a:r>
          <a:endParaRPr lang="en-US" altLang="ja-JP" sz="11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５点以上選択した場合、注意喚起として赤色で表示されます。</a:t>
          </a:r>
          <a:endParaRPr lang="ja-JP" altLang="en-US">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39688</xdr:colOff>
      <xdr:row>8</xdr:row>
      <xdr:rowOff>79374</xdr:rowOff>
    </xdr:from>
    <xdr:to>
      <xdr:col>33</xdr:col>
      <xdr:colOff>232753</xdr:colOff>
      <xdr:row>10</xdr:row>
      <xdr:rowOff>95185</xdr:rowOff>
    </xdr:to>
    <xdr:sp macro="" textlink="">
      <xdr:nvSpPr>
        <xdr:cNvPr id="15" name="AutoShape 3">
          <a:extLst>
            <a:ext uri="{FF2B5EF4-FFF2-40B4-BE49-F238E27FC236}">
              <a16:creationId xmlns:a16="http://schemas.microsoft.com/office/drawing/2014/main" id="{00000000-0008-0000-0500-00000F000000}"/>
            </a:ext>
          </a:extLst>
        </xdr:cNvPr>
        <xdr:cNvSpPr>
          <a:spLocks noChangeArrowheads="1"/>
        </xdr:cNvSpPr>
      </xdr:nvSpPr>
      <xdr:spPr bwMode="auto">
        <a:xfrm>
          <a:off x="6246813" y="2047874"/>
          <a:ext cx="2891815" cy="523811"/>
        </a:xfrm>
        <a:prstGeom prst="wedgeRectCallout">
          <a:avLst>
            <a:gd name="adj1" fmla="val 49043"/>
            <a:gd name="adj2" fmla="val 3330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統計上必要なため、</a:t>
          </a:r>
          <a:endParaRPr lang="en-US" altLang="ja-JP" sz="11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実績について有無等を選択してください。</a:t>
          </a:r>
          <a:endParaRPr lang="ja-JP" altLang="en-US">
            <a:latin typeface="BIZ UDゴシック" panose="020B0400000000000000" pitchFamily="49" charset="-128"/>
            <a:ea typeface="BIZ UDゴシック" panose="020B0400000000000000" pitchFamily="49" charset="-128"/>
          </a:endParaRPr>
        </a:p>
      </xdr:txBody>
    </xdr:sp>
    <xdr:clientData/>
  </xdr:twoCellAnchor>
  <xdr:twoCellAnchor editAs="oneCell">
    <xdr:from>
      <xdr:col>16</xdr:col>
      <xdr:colOff>166688</xdr:colOff>
      <xdr:row>27</xdr:row>
      <xdr:rowOff>212725</xdr:rowOff>
    </xdr:from>
    <xdr:to>
      <xdr:col>32</xdr:col>
      <xdr:colOff>1896</xdr:colOff>
      <xdr:row>29</xdr:row>
      <xdr:rowOff>190500</xdr:rowOff>
    </xdr:to>
    <xdr:sp macro="" textlink="">
      <xdr:nvSpPr>
        <xdr:cNvPr id="16" name="AutoShape 3">
          <a:extLst>
            <a:ext uri="{FF2B5EF4-FFF2-40B4-BE49-F238E27FC236}">
              <a16:creationId xmlns:a16="http://schemas.microsoft.com/office/drawing/2014/main" id="{00000000-0008-0000-0500-000010000000}"/>
            </a:ext>
          </a:extLst>
        </xdr:cNvPr>
        <xdr:cNvSpPr>
          <a:spLocks noChangeArrowheads="1"/>
        </xdr:cNvSpPr>
      </xdr:nvSpPr>
      <xdr:spPr bwMode="auto">
        <a:xfrm>
          <a:off x="4484688" y="6753225"/>
          <a:ext cx="4153208" cy="485775"/>
        </a:xfrm>
        <a:prstGeom prst="wedgeRectCallout">
          <a:avLst>
            <a:gd name="adj1" fmla="val 39393"/>
            <a:gd name="adj2" fmla="val 1782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54</xdr:col>
      <xdr:colOff>63500</xdr:colOff>
      <xdr:row>35</xdr:row>
      <xdr:rowOff>158751</xdr:rowOff>
    </xdr:from>
    <xdr:to>
      <xdr:col>69</xdr:col>
      <xdr:colOff>63501</xdr:colOff>
      <xdr:row>37</xdr:row>
      <xdr:rowOff>158751</xdr:rowOff>
    </xdr:to>
    <xdr:sp macro="" textlink="">
      <xdr:nvSpPr>
        <xdr:cNvPr id="17" name="AutoShape 3">
          <a:extLst>
            <a:ext uri="{FF2B5EF4-FFF2-40B4-BE49-F238E27FC236}">
              <a16:creationId xmlns:a16="http://schemas.microsoft.com/office/drawing/2014/main" id="{00000000-0008-0000-0500-000011000000}"/>
            </a:ext>
          </a:extLst>
        </xdr:cNvPr>
        <xdr:cNvSpPr>
          <a:spLocks noChangeArrowheads="1"/>
        </xdr:cNvSpPr>
      </xdr:nvSpPr>
      <xdr:spPr bwMode="auto">
        <a:xfrm>
          <a:off x="14636750" y="8731251"/>
          <a:ext cx="4048126" cy="508000"/>
        </a:xfrm>
        <a:prstGeom prst="wedgeRectCallout">
          <a:avLst>
            <a:gd name="adj1" fmla="val 14292"/>
            <a:gd name="adj2" fmla="val -13299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lnSpc>
              <a:spcPts val="1300"/>
            </a:lnSpc>
          </a:pPr>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127000</xdr:colOff>
      <xdr:row>16</xdr:row>
      <xdr:rowOff>150814</xdr:rowOff>
    </xdr:from>
    <xdr:to>
      <xdr:col>32</xdr:col>
      <xdr:colOff>19963</xdr:colOff>
      <xdr:row>20</xdr:row>
      <xdr:rowOff>37330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6080125" y="5163345"/>
          <a:ext cx="3464838" cy="839016"/>
          <a:chOff x="5524500" y="5159377"/>
          <a:chExt cx="3131463" cy="839016"/>
        </a:xfrm>
      </xdr:grpSpPr>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flipH="1">
            <a:off x="5524500" y="5619019"/>
            <a:ext cx="3131463" cy="379374"/>
          </a:xfrm>
          <a:prstGeom prst="wedgeRectCallout">
            <a:avLst>
              <a:gd name="adj1" fmla="val 43093"/>
              <a:gd name="adj2" fmla="val -154182"/>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10" name="フリーフォーム 9">
            <a:extLst>
              <a:ext uri="{FF2B5EF4-FFF2-40B4-BE49-F238E27FC236}">
                <a16:creationId xmlns:a16="http://schemas.microsoft.com/office/drawing/2014/main" id="{00000000-0008-0000-0600-00000A000000}"/>
              </a:ext>
            </a:extLst>
          </xdr:cNvPr>
          <xdr:cNvSpPr/>
        </xdr:nvSpPr>
        <xdr:spPr>
          <a:xfrm>
            <a:off x="7381876" y="5159377"/>
            <a:ext cx="420687" cy="484187"/>
          </a:xfrm>
          <a:custGeom>
            <a:avLst/>
            <a:gdLst>
              <a:gd name="connsiteX0" fmla="*/ 0 w 420687"/>
              <a:gd name="connsiteY0" fmla="*/ 484187 h 484187"/>
              <a:gd name="connsiteX1" fmla="*/ 71437 w 420687"/>
              <a:gd name="connsiteY1" fmla="*/ 0 h 484187"/>
              <a:gd name="connsiteX2" fmla="*/ 420687 w 420687"/>
              <a:gd name="connsiteY2" fmla="*/ 476250 h 484187"/>
              <a:gd name="connsiteX3" fmla="*/ 420687 w 420687"/>
              <a:gd name="connsiteY3" fmla="*/ 476250 h 484187"/>
            </a:gdLst>
            <a:ahLst/>
            <a:cxnLst>
              <a:cxn ang="0">
                <a:pos x="connsiteX0" y="connsiteY0"/>
              </a:cxn>
              <a:cxn ang="0">
                <a:pos x="connsiteX1" y="connsiteY1"/>
              </a:cxn>
              <a:cxn ang="0">
                <a:pos x="connsiteX2" y="connsiteY2"/>
              </a:cxn>
              <a:cxn ang="0">
                <a:pos x="connsiteX3" y="connsiteY3"/>
              </a:cxn>
            </a:cxnLst>
            <a:rect l="l" t="t" r="r" b="b"/>
            <a:pathLst>
              <a:path w="420687" h="484187">
                <a:moveTo>
                  <a:pt x="0" y="484187"/>
                </a:moveTo>
                <a:lnTo>
                  <a:pt x="71437" y="0"/>
                </a:lnTo>
                <a:lnTo>
                  <a:pt x="420687" y="476250"/>
                </a:lnTo>
                <a:lnTo>
                  <a:pt x="420687" y="4762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3175</xdr:colOff>
      <xdr:row>0</xdr:row>
      <xdr:rowOff>95250</xdr:rowOff>
    </xdr:from>
    <xdr:to>
      <xdr:col>33</xdr:col>
      <xdr:colOff>134938</xdr:colOff>
      <xdr:row>2</xdr:row>
      <xdr:rowOff>165100</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5400675" y="95250"/>
          <a:ext cx="3640138" cy="696913"/>
        </a:xfrm>
        <a:prstGeom prst="wedgeRectCallout">
          <a:avLst>
            <a:gd name="adj1" fmla="val 34098"/>
            <a:gd name="adj2" fmla="val 90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95250</xdr:colOff>
      <xdr:row>5</xdr:row>
      <xdr:rowOff>95250</xdr:rowOff>
    </xdr:from>
    <xdr:to>
      <xdr:col>30</xdr:col>
      <xdr:colOff>103188</xdr:colOff>
      <xdr:row>7</xdr:row>
      <xdr:rowOff>249237</xdr:rowOff>
    </xdr:to>
    <xdr:sp macro="" textlink="">
      <xdr:nvSpPr>
        <xdr:cNvPr id="13" name="AutoShape 3">
          <a:extLst>
            <a:ext uri="{FF2B5EF4-FFF2-40B4-BE49-F238E27FC236}">
              <a16:creationId xmlns:a16="http://schemas.microsoft.com/office/drawing/2014/main" id="{00000000-0008-0000-0600-00000D000000}"/>
            </a:ext>
          </a:extLst>
        </xdr:cNvPr>
        <xdr:cNvSpPr>
          <a:spLocks noChangeArrowheads="1"/>
        </xdr:cNvSpPr>
      </xdr:nvSpPr>
      <xdr:spPr bwMode="auto">
        <a:xfrm>
          <a:off x="4953000" y="1436688"/>
          <a:ext cx="3246438" cy="820737"/>
        </a:xfrm>
        <a:prstGeom prst="wedgeRectCallout">
          <a:avLst>
            <a:gd name="adj1" fmla="val -44929"/>
            <a:gd name="adj2" fmla="val -77619"/>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0</xdr:colOff>
      <xdr:row>16</xdr:row>
      <xdr:rowOff>14111</xdr:rowOff>
    </xdr:from>
    <xdr:to>
      <xdr:col>83</xdr:col>
      <xdr:colOff>146049</xdr:colOff>
      <xdr:row>46</xdr:row>
      <xdr:rowOff>36379</xdr:rowOff>
    </xdr:to>
    <xdr:grpSp>
      <xdr:nvGrpSpPr>
        <xdr:cNvPr id="6" name="グループ化 5">
          <a:extLst>
            <a:ext uri="{FF2B5EF4-FFF2-40B4-BE49-F238E27FC236}">
              <a16:creationId xmlns:a16="http://schemas.microsoft.com/office/drawing/2014/main" id="{00000000-0008-0000-0E00-000006000000}"/>
            </a:ext>
          </a:extLst>
        </xdr:cNvPr>
        <xdr:cNvGrpSpPr/>
      </xdr:nvGrpSpPr>
      <xdr:grpSpPr>
        <a:xfrm>
          <a:off x="6381750" y="3062111"/>
          <a:ext cx="6072716" cy="5102268"/>
          <a:chOff x="6032500" y="3005666"/>
          <a:chExt cx="5790494" cy="5102268"/>
        </a:xfrm>
      </xdr:grpSpPr>
      <xdr:pic>
        <xdr:nvPicPr>
          <xdr:cNvPr id="7" name="図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0" y="3005666"/>
            <a:ext cx="3863625" cy="5102268"/>
          </a:xfrm>
          <a:prstGeom prst="rect">
            <a:avLst/>
          </a:prstGeom>
          <a:noFill/>
          <a:ln>
            <a:noFill/>
          </a:ln>
        </xdr:spPr>
      </xdr:pic>
      <xdr:cxnSp macro="">
        <xdr:nvCxnSpPr>
          <xdr:cNvPr id="8" name="直線矢印コネクタ 7">
            <a:extLst>
              <a:ext uri="{FF2B5EF4-FFF2-40B4-BE49-F238E27FC236}">
                <a16:creationId xmlns:a16="http://schemas.microsoft.com/office/drawing/2014/main" id="{00000000-0008-0000-0E00-000008000000}"/>
              </a:ext>
            </a:extLst>
          </xdr:cNvPr>
          <xdr:cNvCxnSpPr/>
        </xdr:nvCxnSpPr>
        <xdr:spPr>
          <a:xfrm flipH="1">
            <a:off x="9857669" y="4061175"/>
            <a:ext cx="552450" cy="48895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9968794" y="3600800"/>
            <a:ext cx="1835150" cy="4667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例１</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行を挿入して、</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r>
              <a:rPr kumimoji="1" lang="ja-JP" altLang="en-US" sz="1050">
                <a:solidFill>
                  <a:srgbClr val="FF0000"/>
                </a:solidFill>
                <a:latin typeface="BIZ UDゴシック" panose="020B0400000000000000" pitchFamily="49" charset="-128"/>
                <a:ea typeface="BIZ UDゴシック" panose="020B0400000000000000" pitchFamily="49" charset="-128"/>
              </a:rPr>
              <a:t>５行を超えて記載している。</a:t>
            </a:r>
          </a:p>
        </xdr:txBody>
      </xdr:sp>
      <xdr:cxnSp macro="">
        <xdr:nvCxnSpPr>
          <xdr:cNvPr id="10" name="直線矢印コネクタ 9">
            <a:extLst>
              <a:ext uri="{FF2B5EF4-FFF2-40B4-BE49-F238E27FC236}">
                <a16:creationId xmlns:a16="http://schemas.microsoft.com/office/drawing/2014/main" id="{00000000-0008-0000-0E00-00000A000000}"/>
              </a:ext>
            </a:extLst>
          </xdr:cNvPr>
          <xdr:cNvCxnSpPr/>
        </xdr:nvCxnSpPr>
        <xdr:spPr>
          <a:xfrm flipH="1">
            <a:off x="9803694" y="5610575"/>
            <a:ext cx="774700" cy="12382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E00-00000B000000}"/>
              </a:ext>
            </a:extLst>
          </xdr:cNvPr>
          <xdr:cNvCxnSpPr/>
        </xdr:nvCxnSpPr>
        <xdr:spPr>
          <a:xfrm flipH="1">
            <a:off x="9816394" y="5610575"/>
            <a:ext cx="781050" cy="48577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E00-00000C000000}"/>
              </a:ext>
            </a:extLst>
          </xdr:cNvPr>
          <xdr:cNvCxnSpPr>
            <a:stCxn id="13" idx="1"/>
          </xdr:cNvCxnSpPr>
        </xdr:nvCxnSpPr>
        <xdr:spPr>
          <a:xfrm flipH="1">
            <a:off x="9194094" y="7528275"/>
            <a:ext cx="765175" cy="40640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9959269" y="7182200"/>
            <a:ext cx="1851025" cy="6921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例３</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文字のポイントを小さくして、５行で記載している。</a:t>
            </a: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9987844" y="4947000"/>
            <a:ext cx="1835150" cy="6858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例２</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提案毎の行を増減して、３つの提案を１５行で記載している。</a:t>
            </a:r>
          </a:p>
        </xdr:txBody>
      </xdr:sp>
    </xdr:grpSp>
    <xdr:clientData/>
  </xdr:twoCellAnchor>
  <xdr:twoCellAnchor>
    <xdr:from>
      <xdr:col>8</xdr:col>
      <xdr:colOff>37749</xdr:colOff>
      <xdr:row>5</xdr:row>
      <xdr:rowOff>105833</xdr:rowOff>
    </xdr:from>
    <xdr:to>
      <xdr:col>33</xdr:col>
      <xdr:colOff>63916</xdr:colOff>
      <xdr:row>11</xdr:row>
      <xdr:rowOff>61462</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1159582" y="1291166"/>
          <a:ext cx="3730334" cy="9716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solidFill>
                <a:srgbClr val="FF0000"/>
              </a:solidFill>
              <a:latin typeface="BIZ UDゴシック" panose="020B0400000000000000" pitchFamily="49" charset="-128"/>
              <a:ea typeface="BIZ UDゴシック" panose="020B0400000000000000" pitchFamily="49" charset="-128"/>
            </a:rPr>
            <a:t>次ページの</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特記課題の注意事項</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を必ず読んでください。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8"/>
  <sheetViews>
    <sheetView view="pageBreakPreview" topLeftCell="A43" zoomScale="68" zoomScaleNormal="75" zoomScaleSheetLayoutView="68" workbookViewId="0">
      <selection activeCell="M49" sqref="M49"/>
    </sheetView>
  </sheetViews>
  <sheetFormatPr defaultColWidth="9" defaultRowHeight="13.5" x14ac:dyDescent="0.15"/>
  <cols>
    <col min="1" max="1" width="2.375" style="34" customWidth="1"/>
    <col min="2" max="3" width="8.375" style="34" customWidth="1"/>
    <col min="4" max="4" width="18.625" style="34" customWidth="1"/>
    <col min="5" max="5" width="64.75" style="34" customWidth="1"/>
    <col min="6" max="6" width="36.625" style="34" customWidth="1"/>
    <col min="7" max="9" width="10.375" style="34" customWidth="1"/>
    <col min="10" max="10" width="10.375" style="192" customWidth="1"/>
    <col min="11" max="11" width="10.375" style="34" customWidth="1"/>
    <col min="12" max="12" width="12.375" style="192" customWidth="1"/>
    <col min="13" max="13" width="250.625" style="34" customWidth="1"/>
    <col min="14" max="16384" width="9" style="34"/>
  </cols>
  <sheetData>
    <row r="1" spans="2:14" ht="15" thickBot="1" x14ac:dyDescent="0.2">
      <c r="E1" s="191"/>
      <c r="M1" s="112" t="s">
        <v>266</v>
      </c>
    </row>
    <row r="2" spans="2:14" ht="41.25" customHeight="1" thickBot="1" x14ac:dyDescent="0.2">
      <c r="B2" s="288" t="s">
        <v>0</v>
      </c>
      <c r="C2" s="289"/>
      <c r="D2" s="77" t="s">
        <v>268</v>
      </c>
      <c r="F2" s="35"/>
      <c r="G2" s="77" t="s">
        <v>1</v>
      </c>
      <c r="H2" s="35"/>
      <c r="I2" s="113" t="s">
        <v>282</v>
      </c>
      <c r="J2" s="200"/>
      <c r="K2" s="200"/>
      <c r="M2" s="201"/>
      <c r="N2" s="77"/>
    </row>
    <row r="3" spans="2:14" s="36" customFormat="1" ht="20.100000000000001" customHeight="1" x14ac:dyDescent="0.15">
      <c r="B3" s="291" t="s">
        <v>2</v>
      </c>
      <c r="C3" s="292"/>
      <c r="D3" s="224" t="s">
        <v>3</v>
      </c>
      <c r="E3" s="224" t="s">
        <v>4</v>
      </c>
      <c r="F3" s="309" t="s">
        <v>5</v>
      </c>
      <c r="G3" s="310"/>
      <c r="H3" s="311"/>
      <c r="I3" s="335" t="s">
        <v>6</v>
      </c>
      <c r="J3" s="233"/>
      <c r="K3" s="234"/>
      <c r="L3" s="220" t="s">
        <v>7</v>
      </c>
      <c r="M3" s="224" t="s">
        <v>8</v>
      </c>
    </row>
    <row r="4" spans="2:14" s="36" customFormat="1" ht="30" customHeight="1" thickBot="1" x14ac:dyDescent="0.2">
      <c r="B4" s="293"/>
      <c r="C4" s="294"/>
      <c r="D4" s="290"/>
      <c r="E4" s="290"/>
      <c r="F4" s="293"/>
      <c r="G4" s="312"/>
      <c r="H4" s="294"/>
      <c r="I4" s="199" t="s">
        <v>9</v>
      </c>
      <c r="J4" s="199" t="s">
        <v>10</v>
      </c>
      <c r="K4" s="202" t="s">
        <v>11</v>
      </c>
      <c r="L4" s="221"/>
      <c r="M4" s="290"/>
    </row>
    <row r="5" spans="2:14" s="36" customFormat="1" ht="48.95" customHeight="1" thickTop="1" x14ac:dyDescent="0.15">
      <c r="B5" s="245" t="s">
        <v>12</v>
      </c>
      <c r="C5" s="304" t="s">
        <v>13</v>
      </c>
      <c r="D5" s="222" t="s">
        <v>14</v>
      </c>
      <c r="E5" s="302" t="s">
        <v>15</v>
      </c>
      <c r="F5" s="239" t="s">
        <v>263</v>
      </c>
      <c r="G5" s="240"/>
      <c r="H5" s="241"/>
      <c r="I5" s="79">
        <v>10</v>
      </c>
      <c r="J5" s="281">
        <v>10</v>
      </c>
      <c r="K5" s="336">
        <f>J5+J7+J9+J11+J14+J20+J23+J25+J30+J32</f>
        <v>94</v>
      </c>
      <c r="L5" s="222" t="s">
        <v>16</v>
      </c>
      <c r="M5" s="328" t="s">
        <v>17</v>
      </c>
    </row>
    <row r="6" spans="2:14" s="36" customFormat="1" ht="48.95" customHeight="1" x14ac:dyDescent="0.15">
      <c r="B6" s="246"/>
      <c r="C6" s="305"/>
      <c r="D6" s="221"/>
      <c r="E6" s="303"/>
      <c r="F6" s="232" t="s">
        <v>18</v>
      </c>
      <c r="G6" s="233"/>
      <c r="H6" s="234"/>
      <c r="I6" s="80">
        <v>0</v>
      </c>
      <c r="J6" s="277"/>
      <c r="K6" s="337"/>
      <c r="L6" s="221"/>
      <c r="M6" s="276"/>
    </row>
    <row r="7" spans="2:14" s="36" customFormat="1" ht="24.95" customHeight="1" x14ac:dyDescent="0.15">
      <c r="B7" s="246"/>
      <c r="C7" s="305"/>
      <c r="D7" s="221"/>
      <c r="E7" s="322" t="s">
        <v>19</v>
      </c>
      <c r="F7" s="232" t="s">
        <v>267</v>
      </c>
      <c r="G7" s="233"/>
      <c r="H7" s="234"/>
      <c r="I7" s="80">
        <v>5</v>
      </c>
      <c r="J7" s="236">
        <v>5</v>
      </c>
      <c r="K7" s="337"/>
      <c r="L7" s="221"/>
      <c r="M7" s="329" t="s">
        <v>269</v>
      </c>
    </row>
    <row r="8" spans="2:14" s="36" customFormat="1" ht="24.95" customHeight="1" x14ac:dyDescent="0.15">
      <c r="B8" s="246"/>
      <c r="C8" s="305"/>
      <c r="D8" s="223"/>
      <c r="E8" s="323"/>
      <c r="F8" s="295" t="s">
        <v>20</v>
      </c>
      <c r="G8" s="296"/>
      <c r="H8" s="297"/>
      <c r="I8" s="80">
        <v>0</v>
      </c>
      <c r="J8" s="237"/>
      <c r="K8" s="337"/>
      <c r="L8" s="221"/>
      <c r="M8" s="330"/>
    </row>
    <row r="9" spans="2:14" s="36" customFormat="1" ht="24.95" customHeight="1" x14ac:dyDescent="0.15">
      <c r="B9" s="246"/>
      <c r="C9" s="305"/>
      <c r="D9" s="221"/>
      <c r="E9" s="298" t="s">
        <v>22</v>
      </c>
      <c r="F9" s="267" t="s">
        <v>23</v>
      </c>
      <c r="G9" s="268"/>
      <c r="H9" s="269"/>
      <c r="I9" s="82">
        <v>3</v>
      </c>
      <c r="J9" s="236">
        <v>3</v>
      </c>
      <c r="K9" s="337"/>
      <c r="L9" s="221"/>
      <c r="M9" s="275" t="s">
        <v>270</v>
      </c>
    </row>
    <row r="10" spans="2:14" s="36" customFormat="1" ht="24.95" customHeight="1" x14ac:dyDescent="0.15">
      <c r="B10" s="246"/>
      <c r="C10" s="305"/>
      <c r="D10" s="221"/>
      <c r="E10" s="298"/>
      <c r="F10" s="267" t="s">
        <v>21</v>
      </c>
      <c r="G10" s="268"/>
      <c r="H10" s="269"/>
      <c r="I10" s="80">
        <v>0</v>
      </c>
      <c r="J10" s="237"/>
      <c r="K10" s="337"/>
      <c r="L10" s="221"/>
      <c r="M10" s="327"/>
    </row>
    <row r="11" spans="2:14" s="36" customFormat="1" ht="80.099999999999994" customHeight="1" x14ac:dyDescent="0.15">
      <c r="B11" s="246"/>
      <c r="C11" s="305"/>
      <c r="D11" s="221"/>
      <c r="E11" s="220" t="s">
        <v>24</v>
      </c>
      <c r="F11" s="232" t="s">
        <v>25</v>
      </c>
      <c r="G11" s="233"/>
      <c r="H11" s="234"/>
      <c r="I11" s="82">
        <v>9</v>
      </c>
      <c r="J11" s="236">
        <v>9</v>
      </c>
      <c r="K11" s="337"/>
      <c r="L11" s="221"/>
      <c r="M11" s="258" t="s">
        <v>271</v>
      </c>
    </row>
    <row r="12" spans="2:14" s="36" customFormat="1" ht="80.099999999999994" customHeight="1" x14ac:dyDescent="0.15">
      <c r="B12" s="246"/>
      <c r="C12" s="305"/>
      <c r="D12" s="221"/>
      <c r="E12" s="221"/>
      <c r="F12" s="232" t="s">
        <v>26</v>
      </c>
      <c r="G12" s="233"/>
      <c r="H12" s="234"/>
      <c r="I12" s="82">
        <v>3</v>
      </c>
      <c r="J12" s="237"/>
      <c r="K12" s="337"/>
      <c r="L12" s="221"/>
      <c r="M12" s="259"/>
    </row>
    <row r="13" spans="2:14" s="36" customFormat="1" ht="80.099999999999994" customHeight="1" x14ac:dyDescent="0.15">
      <c r="B13" s="246"/>
      <c r="C13" s="305"/>
      <c r="D13" s="221"/>
      <c r="E13" s="221"/>
      <c r="F13" s="267" t="s">
        <v>27</v>
      </c>
      <c r="G13" s="268"/>
      <c r="H13" s="269"/>
      <c r="I13" s="82">
        <v>0</v>
      </c>
      <c r="J13" s="237"/>
      <c r="K13" s="337"/>
      <c r="L13" s="221"/>
      <c r="M13" s="260"/>
    </row>
    <row r="14" spans="2:14" s="36" customFormat="1" ht="90" customHeight="1" x14ac:dyDescent="0.15">
      <c r="B14" s="246"/>
      <c r="C14" s="306" t="s">
        <v>28</v>
      </c>
      <c r="D14" s="224" t="s">
        <v>29</v>
      </c>
      <c r="E14" s="299" t="s">
        <v>30</v>
      </c>
      <c r="F14" s="295" t="s">
        <v>31</v>
      </c>
      <c r="G14" s="296"/>
      <c r="H14" s="296"/>
      <c r="I14" s="297"/>
      <c r="J14" s="338">
        <v>4</v>
      </c>
      <c r="K14" s="337"/>
      <c r="L14" s="221"/>
      <c r="M14" s="258" t="s">
        <v>32</v>
      </c>
    </row>
    <row r="15" spans="2:14" s="36" customFormat="1" ht="90" customHeight="1" x14ac:dyDescent="0.15">
      <c r="B15" s="246"/>
      <c r="C15" s="305"/>
      <c r="D15" s="225"/>
      <c r="E15" s="300"/>
      <c r="F15" s="254" t="s">
        <v>33</v>
      </c>
      <c r="G15" s="254"/>
      <c r="H15" s="254"/>
      <c r="I15" s="83">
        <v>4</v>
      </c>
      <c r="J15" s="339"/>
      <c r="K15" s="337"/>
      <c r="L15" s="221"/>
      <c r="M15" s="259"/>
    </row>
    <row r="16" spans="2:14" s="36" customFormat="1" ht="90" customHeight="1" x14ac:dyDescent="0.15">
      <c r="B16" s="246"/>
      <c r="C16" s="305"/>
      <c r="D16" s="225"/>
      <c r="E16" s="300"/>
      <c r="F16" s="254" t="s">
        <v>34</v>
      </c>
      <c r="G16" s="254"/>
      <c r="H16" s="254"/>
      <c r="I16" s="83">
        <v>3</v>
      </c>
      <c r="J16" s="339"/>
      <c r="K16" s="337"/>
      <c r="L16" s="221"/>
      <c r="M16" s="259"/>
    </row>
    <row r="17" spans="2:13" s="36" customFormat="1" ht="90" customHeight="1" x14ac:dyDescent="0.15">
      <c r="B17" s="246"/>
      <c r="C17" s="305"/>
      <c r="D17" s="225"/>
      <c r="E17" s="300"/>
      <c r="F17" s="254" t="s">
        <v>35</v>
      </c>
      <c r="G17" s="254"/>
      <c r="H17" s="254"/>
      <c r="I17" s="83">
        <v>2</v>
      </c>
      <c r="J17" s="339"/>
      <c r="K17" s="337"/>
      <c r="L17" s="221"/>
      <c r="M17" s="259"/>
    </row>
    <row r="18" spans="2:13" s="36" customFormat="1" ht="90" customHeight="1" x14ac:dyDescent="0.15">
      <c r="B18" s="246"/>
      <c r="C18" s="305"/>
      <c r="D18" s="225"/>
      <c r="E18" s="300"/>
      <c r="F18" s="254" t="s">
        <v>36</v>
      </c>
      <c r="G18" s="254"/>
      <c r="H18" s="254"/>
      <c r="I18" s="83">
        <v>1</v>
      </c>
      <c r="J18" s="339"/>
      <c r="K18" s="337"/>
      <c r="L18" s="221"/>
      <c r="M18" s="259"/>
    </row>
    <row r="19" spans="2:13" s="36" customFormat="1" ht="90" customHeight="1" x14ac:dyDescent="0.15">
      <c r="B19" s="246"/>
      <c r="C19" s="305"/>
      <c r="D19" s="225"/>
      <c r="E19" s="301"/>
      <c r="F19" s="254" t="s">
        <v>37</v>
      </c>
      <c r="G19" s="254"/>
      <c r="H19" s="254"/>
      <c r="I19" s="83">
        <v>0</v>
      </c>
      <c r="J19" s="340"/>
      <c r="K19" s="337"/>
      <c r="L19" s="221"/>
      <c r="M19" s="260"/>
    </row>
    <row r="20" spans="2:13" s="36" customFormat="1" ht="51.75" customHeight="1" x14ac:dyDescent="0.15">
      <c r="B20" s="246"/>
      <c r="C20" s="305"/>
      <c r="D20" s="225"/>
      <c r="E20" s="319" t="s">
        <v>38</v>
      </c>
      <c r="F20" s="313" t="s">
        <v>264</v>
      </c>
      <c r="G20" s="314"/>
      <c r="H20" s="315"/>
      <c r="I20" s="80">
        <v>5</v>
      </c>
      <c r="J20" s="333">
        <v>5</v>
      </c>
      <c r="K20" s="337"/>
      <c r="L20" s="221"/>
      <c r="M20" s="341" t="s">
        <v>272</v>
      </c>
    </row>
    <row r="21" spans="2:13" s="36" customFormat="1" ht="46.5" customHeight="1" x14ac:dyDescent="0.15">
      <c r="B21" s="246"/>
      <c r="C21" s="305"/>
      <c r="D21" s="225"/>
      <c r="E21" s="320"/>
      <c r="F21" s="232" t="s">
        <v>265</v>
      </c>
      <c r="G21" s="268"/>
      <c r="H21" s="269"/>
      <c r="I21" s="203">
        <v>3</v>
      </c>
      <c r="J21" s="230"/>
      <c r="K21" s="337"/>
      <c r="L21" s="221"/>
      <c r="M21" s="342"/>
    </row>
    <row r="22" spans="2:13" s="36" customFormat="1" ht="39.950000000000003" customHeight="1" x14ac:dyDescent="0.15">
      <c r="B22" s="246"/>
      <c r="C22" s="308"/>
      <c r="D22" s="307"/>
      <c r="E22" s="321"/>
      <c r="F22" s="267" t="s">
        <v>18</v>
      </c>
      <c r="G22" s="268"/>
      <c r="H22" s="269"/>
      <c r="I22" s="80">
        <v>0</v>
      </c>
      <c r="J22" s="334"/>
      <c r="K22" s="337"/>
      <c r="L22" s="221"/>
      <c r="M22" s="343"/>
    </row>
    <row r="23" spans="2:13" s="36" customFormat="1" ht="39" customHeight="1" x14ac:dyDescent="0.15">
      <c r="B23" s="246"/>
      <c r="C23" s="306" t="s">
        <v>39</v>
      </c>
      <c r="D23" s="224" t="s">
        <v>40</v>
      </c>
      <c r="E23" s="220" t="s">
        <v>41</v>
      </c>
      <c r="F23" s="316" t="s">
        <v>273</v>
      </c>
      <c r="G23" s="317"/>
      <c r="H23" s="318"/>
      <c r="I23" s="82">
        <v>20</v>
      </c>
      <c r="J23" s="237">
        <v>20</v>
      </c>
      <c r="K23" s="337"/>
      <c r="L23" s="221"/>
      <c r="M23" s="331" t="s">
        <v>274</v>
      </c>
    </row>
    <row r="24" spans="2:13" s="36" customFormat="1" ht="30" customHeight="1" x14ac:dyDescent="0.15">
      <c r="B24" s="246"/>
      <c r="C24" s="305"/>
      <c r="D24" s="307"/>
      <c r="E24" s="257"/>
      <c r="F24" s="267" t="s">
        <v>42</v>
      </c>
      <c r="G24" s="268"/>
      <c r="H24" s="269"/>
      <c r="I24" s="80">
        <v>0</v>
      </c>
      <c r="J24" s="277"/>
      <c r="K24" s="337"/>
      <c r="L24" s="221"/>
      <c r="M24" s="332"/>
    </row>
    <row r="25" spans="2:13" s="36" customFormat="1" ht="20.100000000000001" customHeight="1" x14ac:dyDescent="0.15">
      <c r="B25" s="246"/>
      <c r="C25" s="305"/>
      <c r="D25" s="224" t="s">
        <v>43</v>
      </c>
      <c r="E25" s="220" t="s">
        <v>44</v>
      </c>
      <c r="F25" s="295" t="s">
        <v>45</v>
      </c>
      <c r="G25" s="296"/>
      <c r="H25" s="297"/>
      <c r="I25" s="80">
        <v>30</v>
      </c>
      <c r="J25" s="236">
        <v>30</v>
      </c>
      <c r="K25" s="337"/>
      <c r="L25" s="221"/>
      <c r="M25" s="275" t="s">
        <v>275</v>
      </c>
    </row>
    <row r="26" spans="2:13" s="36" customFormat="1" ht="20.100000000000001" customHeight="1" x14ac:dyDescent="0.15">
      <c r="B26" s="246"/>
      <c r="C26" s="305"/>
      <c r="D26" s="225"/>
      <c r="E26" s="221"/>
      <c r="F26" s="295" t="s">
        <v>46</v>
      </c>
      <c r="G26" s="296"/>
      <c r="H26" s="297"/>
      <c r="I26" s="195"/>
      <c r="J26" s="237"/>
      <c r="K26" s="337"/>
      <c r="L26" s="221"/>
      <c r="M26" s="327"/>
    </row>
    <row r="27" spans="2:13" s="36" customFormat="1" ht="20.100000000000001" customHeight="1" x14ac:dyDescent="0.15">
      <c r="B27" s="246"/>
      <c r="C27" s="305"/>
      <c r="D27" s="225"/>
      <c r="E27" s="221"/>
      <c r="F27" s="324"/>
      <c r="G27" s="325"/>
      <c r="H27" s="326"/>
      <c r="I27" s="84" t="s">
        <v>47</v>
      </c>
      <c r="J27" s="237"/>
      <c r="K27" s="337"/>
      <c r="L27" s="221"/>
      <c r="M27" s="327"/>
    </row>
    <row r="28" spans="2:13" s="36" customFormat="1" ht="20.100000000000001" customHeight="1" x14ac:dyDescent="0.15">
      <c r="B28" s="246"/>
      <c r="C28" s="305"/>
      <c r="D28" s="225"/>
      <c r="E28" s="221"/>
      <c r="F28" s="226"/>
      <c r="G28" s="227"/>
      <c r="H28" s="228"/>
      <c r="I28" s="114"/>
      <c r="J28" s="237"/>
      <c r="K28" s="337"/>
      <c r="L28" s="221"/>
      <c r="M28" s="327"/>
    </row>
    <row r="29" spans="2:13" s="36" customFormat="1" ht="20.100000000000001" customHeight="1" x14ac:dyDescent="0.15">
      <c r="B29" s="246"/>
      <c r="C29" s="305"/>
      <c r="D29" s="225"/>
      <c r="E29" s="221"/>
      <c r="F29" s="226" t="s">
        <v>48</v>
      </c>
      <c r="G29" s="227"/>
      <c r="H29" s="228"/>
      <c r="I29" s="114">
        <v>0</v>
      </c>
      <c r="J29" s="237"/>
      <c r="K29" s="337"/>
      <c r="L29" s="221"/>
      <c r="M29" s="327"/>
    </row>
    <row r="30" spans="2:13" s="36" customFormat="1" ht="20.100000000000001" customHeight="1" x14ac:dyDescent="0.15">
      <c r="B30" s="246"/>
      <c r="C30" s="305"/>
      <c r="D30" s="220" t="s">
        <v>49</v>
      </c>
      <c r="E30" s="220" t="s">
        <v>50</v>
      </c>
      <c r="F30" s="232" t="s">
        <v>23</v>
      </c>
      <c r="G30" s="233"/>
      <c r="H30" s="234"/>
      <c r="I30" s="80">
        <v>3</v>
      </c>
      <c r="J30" s="236">
        <v>3</v>
      </c>
      <c r="K30" s="337"/>
      <c r="L30" s="221"/>
      <c r="M30" s="278" t="s">
        <v>51</v>
      </c>
    </row>
    <row r="31" spans="2:13" s="36" customFormat="1" ht="20.100000000000001" customHeight="1" x14ac:dyDescent="0.15">
      <c r="B31" s="246"/>
      <c r="C31" s="305"/>
      <c r="D31" s="225"/>
      <c r="E31" s="221"/>
      <c r="F31" s="309" t="s">
        <v>52</v>
      </c>
      <c r="G31" s="310"/>
      <c r="H31" s="311"/>
      <c r="I31" s="80">
        <v>0</v>
      </c>
      <c r="J31" s="277"/>
      <c r="K31" s="337"/>
      <c r="L31" s="221"/>
      <c r="M31" s="278"/>
    </row>
    <row r="32" spans="2:13" s="36" customFormat="1" ht="20.100000000000001" customHeight="1" x14ac:dyDescent="0.15">
      <c r="B32" s="246"/>
      <c r="C32" s="305"/>
      <c r="D32" s="220" t="s">
        <v>53</v>
      </c>
      <c r="E32" s="254" t="s">
        <v>54</v>
      </c>
      <c r="F32" s="267" t="s">
        <v>55</v>
      </c>
      <c r="G32" s="268"/>
      <c r="H32" s="269"/>
      <c r="I32" s="80">
        <v>5</v>
      </c>
      <c r="J32" s="279">
        <v>5</v>
      </c>
      <c r="K32" s="337"/>
      <c r="L32" s="221"/>
      <c r="M32" s="275" t="s">
        <v>56</v>
      </c>
    </row>
    <row r="33" spans="2:13" s="36" customFormat="1" ht="20.100000000000001" customHeight="1" thickBot="1" x14ac:dyDescent="0.2">
      <c r="B33" s="246"/>
      <c r="C33" s="305"/>
      <c r="D33" s="242"/>
      <c r="E33" s="266"/>
      <c r="F33" s="267" t="s">
        <v>21</v>
      </c>
      <c r="G33" s="268"/>
      <c r="H33" s="269"/>
      <c r="I33" s="80">
        <v>0</v>
      </c>
      <c r="J33" s="279"/>
      <c r="K33" s="337"/>
      <c r="L33" s="221"/>
      <c r="M33" s="276"/>
    </row>
    <row r="34" spans="2:13" s="36" customFormat="1" ht="65.099999999999994" customHeight="1" thickTop="1" x14ac:dyDescent="0.15">
      <c r="B34" s="252" t="s">
        <v>57</v>
      </c>
      <c r="C34" s="245" t="s">
        <v>57</v>
      </c>
      <c r="D34" s="222" t="s">
        <v>58</v>
      </c>
      <c r="E34" s="222" t="s">
        <v>59</v>
      </c>
      <c r="F34" s="239" t="s">
        <v>276</v>
      </c>
      <c r="G34" s="240"/>
      <c r="H34" s="241"/>
      <c r="I34" s="204">
        <v>20</v>
      </c>
      <c r="J34" s="281">
        <v>20</v>
      </c>
      <c r="K34" s="229">
        <f>SUM(J34:J41)</f>
        <v>30</v>
      </c>
      <c r="L34" s="222" t="s">
        <v>60</v>
      </c>
      <c r="M34" s="274" t="s">
        <v>281</v>
      </c>
    </row>
    <row r="35" spans="2:13" s="36" customFormat="1" ht="65.099999999999994" customHeight="1" x14ac:dyDescent="0.15">
      <c r="B35" s="253"/>
      <c r="C35" s="246"/>
      <c r="D35" s="223"/>
      <c r="E35" s="223"/>
      <c r="F35" s="232" t="s">
        <v>42</v>
      </c>
      <c r="G35" s="233"/>
      <c r="H35" s="234"/>
      <c r="I35" s="80">
        <v>0</v>
      </c>
      <c r="J35" s="277"/>
      <c r="K35" s="230"/>
      <c r="L35" s="221"/>
      <c r="M35" s="260"/>
    </row>
    <row r="36" spans="2:13" s="36" customFormat="1" ht="20.100000000000001" customHeight="1" x14ac:dyDescent="0.15">
      <c r="B36" s="253"/>
      <c r="C36" s="246"/>
      <c r="D36" s="220" t="s">
        <v>61</v>
      </c>
      <c r="E36" s="220" t="s">
        <v>62</v>
      </c>
      <c r="F36" s="232" t="s">
        <v>63</v>
      </c>
      <c r="G36" s="233"/>
      <c r="H36" s="234"/>
      <c r="I36" s="80">
        <v>5</v>
      </c>
      <c r="J36" s="236">
        <v>5</v>
      </c>
      <c r="K36" s="230"/>
      <c r="L36" s="221"/>
      <c r="M36" s="258" t="s">
        <v>64</v>
      </c>
    </row>
    <row r="37" spans="2:13" s="36" customFormat="1" ht="20.100000000000001" customHeight="1" x14ac:dyDescent="0.15">
      <c r="B37" s="253"/>
      <c r="C37" s="246"/>
      <c r="D37" s="221"/>
      <c r="E37" s="221"/>
      <c r="F37" s="232" t="s">
        <v>65</v>
      </c>
      <c r="G37" s="233"/>
      <c r="H37" s="234"/>
      <c r="I37" s="83">
        <v>3</v>
      </c>
      <c r="J37" s="237"/>
      <c r="K37" s="230"/>
      <c r="L37" s="221"/>
      <c r="M37" s="259"/>
    </row>
    <row r="38" spans="2:13" s="36" customFormat="1" ht="20.100000000000001" customHeight="1" x14ac:dyDescent="0.15">
      <c r="B38" s="253"/>
      <c r="C38" s="246"/>
      <c r="D38" s="223"/>
      <c r="E38" s="223"/>
      <c r="F38" s="232" t="s">
        <v>66</v>
      </c>
      <c r="G38" s="233"/>
      <c r="H38" s="234"/>
      <c r="I38" s="80">
        <v>0</v>
      </c>
      <c r="J38" s="237"/>
      <c r="K38" s="230"/>
      <c r="L38" s="221"/>
      <c r="M38" s="260"/>
    </row>
    <row r="39" spans="2:13" s="36" customFormat="1" ht="35.1" customHeight="1" x14ac:dyDescent="0.15">
      <c r="B39" s="253"/>
      <c r="C39" s="246"/>
      <c r="D39" s="220" t="s">
        <v>67</v>
      </c>
      <c r="E39" s="220" t="s">
        <v>68</v>
      </c>
      <c r="F39" s="226" t="s">
        <v>69</v>
      </c>
      <c r="G39" s="227"/>
      <c r="H39" s="228"/>
      <c r="I39" s="196">
        <v>5</v>
      </c>
      <c r="J39" s="236">
        <v>5</v>
      </c>
      <c r="K39" s="230"/>
      <c r="L39" s="221"/>
      <c r="M39" s="258" t="s">
        <v>70</v>
      </c>
    </row>
    <row r="40" spans="2:13" s="36" customFormat="1" ht="35.1" customHeight="1" x14ac:dyDescent="0.15">
      <c r="B40" s="253"/>
      <c r="C40" s="246"/>
      <c r="D40" s="221"/>
      <c r="E40" s="221"/>
      <c r="F40" s="232" t="s">
        <v>71</v>
      </c>
      <c r="G40" s="233"/>
      <c r="H40" s="234"/>
      <c r="I40" s="83">
        <v>3</v>
      </c>
      <c r="J40" s="237"/>
      <c r="K40" s="230"/>
      <c r="L40" s="221"/>
      <c r="M40" s="259"/>
    </row>
    <row r="41" spans="2:13" s="36" customFormat="1" ht="35.1" customHeight="1" thickBot="1" x14ac:dyDescent="0.2">
      <c r="B41" s="261"/>
      <c r="C41" s="262"/>
      <c r="D41" s="235"/>
      <c r="E41" s="235"/>
      <c r="F41" s="285" t="s">
        <v>72</v>
      </c>
      <c r="G41" s="286"/>
      <c r="H41" s="287"/>
      <c r="I41" s="205">
        <v>0</v>
      </c>
      <c r="J41" s="238"/>
      <c r="K41" s="231"/>
      <c r="L41" s="235"/>
      <c r="M41" s="280"/>
    </row>
    <row r="42" spans="2:13" s="36" customFormat="1" ht="24.95" customHeight="1" thickTop="1" x14ac:dyDescent="0.15">
      <c r="B42" s="252" t="s">
        <v>73</v>
      </c>
      <c r="C42" s="245" t="s">
        <v>82</v>
      </c>
      <c r="D42" s="255" t="s">
        <v>74</v>
      </c>
      <c r="E42" s="247" t="s">
        <v>280</v>
      </c>
      <c r="F42" s="115" t="s">
        <v>83</v>
      </c>
      <c r="G42" s="138" t="s">
        <v>75</v>
      </c>
      <c r="H42" s="136" t="s">
        <v>76</v>
      </c>
      <c r="I42" s="270" t="s">
        <v>77</v>
      </c>
      <c r="J42" s="263">
        <v>80</v>
      </c>
      <c r="K42" s="229">
        <f>SUM(J42:J47)</f>
        <v>80</v>
      </c>
      <c r="L42" s="222" t="s">
        <v>84</v>
      </c>
      <c r="M42" s="282" t="s">
        <v>279</v>
      </c>
    </row>
    <row r="43" spans="2:13" s="36" customFormat="1" ht="24.95" customHeight="1" x14ac:dyDescent="0.15">
      <c r="B43" s="253"/>
      <c r="C43" s="246"/>
      <c r="D43" s="256"/>
      <c r="E43" s="248"/>
      <c r="F43" s="116" t="s">
        <v>78</v>
      </c>
      <c r="G43" s="198">
        <v>30</v>
      </c>
      <c r="H43" s="198">
        <v>20</v>
      </c>
      <c r="I43" s="271"/>
      <c r="J43" s="264"/>
      <c r="K43" s="230"/>
      <c r="L43" s="221"/>
      <c r="M43" s="283"/>
    </row>
    <row r="44" spans="2:13" s="36" customFormat="1" ht="24.95" customHeight="1" x14ac:dyDescent="0.15">
      <c r="B44" s="253"/>
      <c r="C44" s="246"/>
      <c r="D44" s="256"/>
      <c r="E44" s="248"/>
      <c r="F44" s="197" t="s">
        <v>79</v>
      </c>
      <c r="G44" s="198">
        <v>25</v>
      </c>
      <c r="H44" s="198">
        <v>15</v>
      </c>
      <c r="I44" s="272"/>
      <c r="J44" s="264"/>
      <c r="K44" s="230"/>
      <c r="L44" s="221"/>
      <c r="M44" s="283"/>
    </row>
    <row r="45" spans="2:13" s="36" customFormat="1" ht="24.95" customHeight="1" x14ac:dyDescent="0.15">
      <c r="B45" s="253"/>
      <c r="C45" s="246"/>
      <c r="D45" s="256"/>
      <c r="E45" s="248"/>
      <c r="F45" s="197" t="s">
        <v>80</v>
      </c>
      <c r="G45" s="198">
        <v>20</v>
      </c>
      <c r="H45" s="198">
        <v>10</v>
      </c>
      <c r="I45" s="272"/>
      <c r="J45" s="264"/>
      <c r="K45" s="230"/>
      <c r="L45" s="221"/>
      <c r="M45" s="283"/>
    </row>
    <row r="46" spans="2:13" s="36" customFormat="1" ht="24.95" customHeight="1" x14ac:dyDescent="0.15">
      <c r="B46" s="253"/>
      <c r="C46" s="246"/>
      <c r="D46" s="256"/>
      <c r="E46" s="248"/>
      <c r="F46" s="197" t="s">
        <v>81</v>
      </c>
      <c r="G46" s="198">
        <v>15</v>
      </c>
      <c r="H46" s="198">
        <v>5</v>
      </c>
      <c r="I46" s="272"/>
      <c r="J46" s="264"/>
      <c r="K46" s="230"/>
      <c r="L46" s="221"/>
      <c r="M46" s="283"/>
    </row>
    <row r="47" spans="2:13" s="36" customFormat="1" ht="24.95" customHeight="1" thickBot="1" x14ac:dyDescent="0.2">
      <c r="B47" s="253"/>
      <c r="C47" s="246"/>
      <c r="D47" s="257"/>
      <c r="E47" s="248"/>
      <c r="F47" s="116" t="s">
        <v>18</v>
      </c>
      <c r="G47" s="198">
        <v>0</v>
      </c>
      <c r="H47" s="198">
        <v>0</v>
      </c>
      <c r="I47" s="273"/>
      <c r="J47" s="265"/>
      <c r="K47" s="230"/>
      <c r="L47" s="223"/>
      <c r="M47" s="284"/>
    </row>
    <row r="48" spans="2:13" s="36" customFormat="1" ht="157.5" customHeight="1" thickTop="1" x14ac:dyDescent="0.15">
      <c r="B48" s="239" t="s">
        <v>85</v>
      </c>
      <c r="C48" s="240"/>
      <c r="D48" s="241"/>
      <c r="E48" s="249" t="s">
        <v>277</v>
      </c>
      <c r="F48" s="250"/>
      <c r="G48" s="250"/>
      <c r="H48" s="251"/>
      <c r="I48" s="117" t="s">
        <v>86</v>
      </c>
      <c r="J48" s="212"/>
      <c r="K48" s="118"/>
      <c r="L48" s="115" t="s">
        <v>87</v>
      </c>
      <c r="M48" s="119" t="s">
        <v>88</v>
      </c>
    </row>
    <row r="49" spans="1:14" s="36" customFormat="1" ht="157.5" customHeight="1" x14ac:dyDescent="0.15">
      <c r="B49" s="254" t="s">
        <v>89</v>
      </c>
      <c r="C49" s="254"/>
      <c r="D49" s="254"/>
      <c r="E49" s="243" t="s">
        <v>278</v>
      </c>
      <c r="F49" s="243"/>
      <c r="G49" s="243"/>
      <c r="H49" s="243"/>
      <c r="I49" s="120" t="s">
        <v>90</v>
      </c>
      <c r="J49" s="213"/>
      <c r="K49" s="121"/>
      <c r="L49" s="116" t="s">
        <v>91</v>
      </c>
      <c r="M49" s="193" t="s">
        <v>92</v>
      </c>
    </row>
    <row r="50" spans="1:14" s="36" customFormat="1" ht="45" customHeight="1" x14ac:dyDescent="0.15">
      <c r="I50" s="194" t="s">
        <v>93</v>
      </c>
      <c r="J50" s="206">
        <f>SUM(K5:K47)</f>
        <v>204</v>
      </c>
      <c r="K50" s="207"/>
      <c r="L50" s="208"/>
      <c r="M50" s="122" t="s">
        <v>94</v>
      </c>
    </row>
    <row r="51" spans="1:14" s="36" customFormat="1" ht="45" customHeight="1" x14ac:dyDescent="0.15">
      <c r="I51" s="194" t="s">
        <v>95</v>
      </c>
      <c r="J51" s="137">
        <f>IF(B2="簡易型Ｂ",20,IF(B2="標準型",35,"型選択"))</f>
        <v>20</v>
      </c>
      <c r="K51" s="207"/>
      <c r="L51" s="208"/>
    </row>
    <row r="52" spans="1:14" s="36" customFormat="1" ht="14.25" x14ac:dyDescent="0.15">
      <c r="I52" s="209"/>
      <c r="J52" s="208"/>
      <c r="L52" s="208"/>
    </row>
    <row r="53" spans="1:14" s="36" customFormat="1" ht="66.599999999999994" customHeight="1" x14ac:dyDescent="0.15">
      <c r="B53" s="243" t="s">
        <v>96</v>
      </c>
      <c r="C53" s="243"/>
      <c r="D53" s="243"/>
      <c r="E53" s="243" t="s">
        <v>97</v>
      </c>
      <c r="F53" s="243"/>
      <c r="G53" s="243"/>
      <c r="H53" s="243"/>
      <c r="I53" s="243"/>
      <c r="J53" s="243"/>
      <c r="K53" s="243"/>
      <c r="L53" s="244"/>
      <c r="M53" s="244"/>
    </row>
    <row r="54" spans="1:14" ht="23.25" customHeight="1" x14ac:dyDescent="0.15">
      <c r="C54" s="36"/>
      <c r="D54" s="36"/>
      <c r="E54" s="36"/>
    </row>
    <row r="55" spans="1:14" x14ac:dyDescent="0.15">
      <c r="E55" s="210"/>
      <c r="K55" s="211"/>
    </row>
    <row r="56" spans="1:14" s="192" customFormat="1" x14ac:dyDescent="0.15">
      <c r="A56" s="34"/>
      <c r="B56" s="34"/>
      <c r="C56" s="34"/>
      <c r="D56" s="34"/>
      <c r="E56" s="219"/>
      <c r="F56" s="219"/>
      <c r="G56" s="34"/>
      <c r="H56" s="34"/>
      <c r="I56" s="34"/>
      <c r="J56" s="34"/>
      <c r="K56" s="34"/>
      <c r="M56" s="34"/>
      <c r="N56" s="34"/>
    </row>
    <row r="57" spans="1:14" s="192" customFormat="1" x14ac:dyDescent="0.15">
      <c r="A57" s="34"/>
      <c r="B57" s="34"/>
      <c r="C57" s="34"/>
      <c r="D57" s="34"/>
      <c r="E57" s="34"/>
      <c r="F57" s="34"/>
      <c r="G57" s="34"/>
      <c r="H57" s="34"/>
      <c r="I57" s="34"/>
      <c r="K57" s="34"/>
      <c r="M57" s="34"/>
      <c r="N57" s="34"/>
    </row>
    <row r="58" spans="1:14" s="192" customFormat="1" x14ac:dyDescent="0.15">
      <c r="A58" s="34"/>
      <c r="B58" s="34"/>
      <c r="C58" s="34"/>
      <c r="D58" s="34"/>
      <c r="E58" s="34"/>
      <c r="F58" s="34"/>
      <c r="G58" s="34"/>
      <c r="H58" s="34"/>
      <c r="I58" s="34"/>
      <c r="K58" s="34"/>
      <c r="M58" s="34"/>
      <c r="N58" s="34"/>
    </row>
  </sheetData>
  <sheetProtection selectLockedCells="1" selectUnlockedCells="1"/>
  <mergeCells count="118">
    <mergeCell ref="M3:M4"/>
    <mergeCell ref="M9:M10"/>
    <mergeCell ref="L3:L4"/>
    <mergeCell ref="M11:M13"/>
    <mergeCell ref="M5:M6"/>
    <mergeCell ref="J11:J13"/>
    <mergeCell ref="M7:M8"/>
    <mergeCell ref="J9:J10"/>
    <mergeCell ref="M23:M24"/>
    <mergeCell ref="J20:J22"/>
    <mergeCell ref="J23:J24"/>
    <mergeCell ref="I3:K3"/>
    <mergeCell ref="K5:K33"/>
    <mergeCell ref="L5:L33"/>
    <mergeCell ref="M14:M19"/>
    <mergeCell ref="J5:J6"/>
    <mergeCell ref="J14:J19"/>
    <mergeCell ref="M20:M22"/>
    <mergeCell ref="J7:J8"/>
    <mergeCell ref="J25:J29"/>
    <mergeCell ref="M25:M29"/>
    <mergeCell ref="C14:C22"/>
    <mergeCell ref="F17:H17"/>
    <mergeCell ref="E23:E24"/>
    <mergeCell ref="F8:H8"/>
    <mergeCell ref="F18:H18"/>
    <mergeCell ref="F15:H15"/>
    <mergeCell ref="E30:E31"/>
    <mergeCell ref="F31:H31"/>
    <mergeCell ref="F3:H4"/>
    <mergeCell ref="F5:H5"/>
    <mergeCell ref="F20:H20"/>
    <mergeCell ref="F6:H6"/>
    <mergeCell ref="D23:D24"/>
    <mergeCell ref="F23:H23"/>
    <mergeCell ref="F24:H24"/>
    <mergeCell ref="E20:E22"/>
    <mergeCell ref="E7:E8"/>
    <mergeCell ref="F19:H19"/>
    <mergeCell ref="F25:H25"/>
    <mergeCell ref="F26:H28"/>
    <mergeCell ref="B2:C2"/>
    <mergeCell ref="D3:D4"/>
    <mergeCell ref="D5:D8"/>
    <mergeCell ref="B3:C4"/>
    <mergeCell ref="F14:I14"/>
    <mergeCell ref="E11:E13"/>
    <mergeCell ref="F9:H9"/>
    <mergeCell ref="E9:E10"/>
    <mergeCell ref="E3:E4"/>
    <mergeCell ref="D9:D13"/>
    <mergeCell ref="F7:H7"/>
    <mergeCell ref="F10:H10"/>
    <mergeCell ref="F13:H13"/>
    <mergeCell ref="F11:H11"/>
    <mergeCell ref="E14:E19"/>
    <mergeCell ref="F16:H16"/>
    <mergeCell ref="E5:E6"/>
    <mergeCell ref="F12:H12"/>
    <mergeCell ref="B5:B33"/>
    <mergeCell ref="C5:C13"/>
    <mergeCell ref="C23:C33"/>
    <mergeCell ref="F22:H22"/>
    <mergeCell ref="F21:H21"/>
    <mergeCell ref="D14:D22"/>
    <mergeCell ref="E32:E33"/>
    <mergeCell ref="F33:H33"/>
    <mergeCell ref="F30:H30"/>
    <mergeCell ref="I42:I47"/>
    <mergeCell ref="L34:L41"/>
    <mergeCell ref="M34:M35"/>
    <mergeCell ref="M32:M33"/>
    <mergeCell ref="J30:J31"/>
    <mergeCell ref="M30:M31"/>
    <mergeCell ref="J32:J33"/>
    <mergeCell ref="F32:H32"/>
    <mergeCell ref="F37:H37"/>
    <mergeCell ref="F36:H36"/>
    <mergeCell ref="E36:E38"/>
    <mergeCell ref="F38:H38"/>
    <mergeCell ref="M39:M41"/>
    <mergeCell ref="J34:J35"/>
    <mergeCell ref="M42:M47"/>
    <mergeCell ref="F41:H41"/>
    <mergeCell ref="B42:B47"/>
    <mergeCell ref="B49:D49"/>
    <mergeCell ref="E49:H49"/>
    <mergeCell ref="D42:D47"/>
    <mergeCell ref="M36:M38"/>
    <mergeCell ref="B34:B41"/>
    <mergeCell ref="C34:C41"/>
    <mergeCell ref="J42:J47"/>
    <mergeCell ref="K42:K47"/>
    <mergeCell ref="D36:D38"/>
    <mergeCell ref="E56:F56"/>
    <mergeCell ref="E25:E29"/>
    <mergeCell ref="E34:E35"/>
    <mergeCell ref="D25:D29"/>
    <mergeCell ref="D30:D31"/>
    <mergeCell ref="F29:H29"/>
    <mergeCell ref="D34:D35"/>
    <mergeCell ref="K34:K41"/>
    <mergeCell ref="F35:H35"/>
    <mergeCell ref="E39:E41"/>
    <mergeCell ref="F40:H40"/>
    <mergeCell ref="J39:J41"/>
    <mergeCell ref="F39:H39"/>
    <mergeCell ref="F34:H34"/>
    <mergeCell ref="D39:D41"/>
    <mergeCell ref="J36:J38"/>
    <mergeCell ref="D32:D33"/>
    <mergeCell ref="B53:D53"/>
    <mergeCell ref="E53:M53"/>
    <mergeCell ref="C42:C47"/>
    <mergeCell ref="E42:E47"/>
    <mergeCell ref="E48:H48"/>
    <mergeCell ref="B48:D48"/>
    <mergeCell ref="L42:L47"/>
  </mergeCells>
  <phoneticPr fontId="2"/>
  <conditionalFormatting sqref="J51">
    <cfRule type="expression" dxfId="38" priority="1" stopIfTrue="1">
      <formula>$J$51="型選択"</formula>
    </cfRule>
  </conditionalFormatting>
  <dataValidations count="1">
    <dataValidation type="list" allowBlank="1" showInputMessage="1" showErrorMessage="1" sqref="B2:C2">
      <formula1>"簡易型Ｂ,標準型"</formula1>
    </dataValidation>
  </dataValidations>
  <printOptions horizontalCentered="1"/>
  <pageMargins left="0.39370078740157483" right="0.39370078740157483" top="0.39370078740157483" bottom="0.19685039370078741" header="0.19685039370078741" footer="0.27559055118110237"/>
  <pageSetup paperSize="8" scale="43" fitToWidth="0" fitToHeight="0" orientation="landscape" useFirstPageNumber="1" r:id="rId1"/>
  <headerFooter alignWithMargins="0">
    <oddHeader>&amp;R&amp;18&amp;P／&amp;N</oddHeader>
  </headerFooter>
  <rowBreaks count="1" manualBreakCount="1">
    <brk id="33"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A44"/>
  <sheetViews>
    <sheetView tabSelected="1" view="pageBreakPreview" zoomScaleNormal="100" zoomScaleSheetLayoutView="100" workbookViewId="0">
      <selection activeCell="K10" sqref="K10"/>
    </sheetView>
  </sheetViews>
  <sheetFormatPr defaultColWidth="3.125" defaultRowHeight="18" customHeight="1" x14ac:dyDescent="0.15"/>
  <cols>
    <col min="1" max="16384" width="3.125" style="182"/>
  </cols>
  <sheetData>
    <row r="3" spans="1:27" ht="18" customHeight="1" x14ac:dyDescent="0.15">
      <c r="AA3" s="183" t="s">
        <v>98</v>
      </c>
    </row>
    <row r="5" spans="1:27" ht="18" customHeight="1" x14ac:dyDescent="0.15">
      <c r="A5" s="344" t="s">
        <v>99</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row>
    <row r="6" spans="1:27" ht="18" customHeight="1" x14ac:dyDescent="0.15">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row>
    <row r="9" spans="1:27" ht="18" customHeight="1" x14ac:dyDescent="0.15">
      <c r="B9" s="686" t="s">
        <v>285</v>
      </c>
      <c r="C9" s="686"/>
      <c r="D9" s="686"/>
      <c r="E9" s="686"/>
      <c r="F9" s="686"/>
      <c r="G9" s="686"/>
      <c r="H9" s="686"/>
      <c r="I9" s="686"/>
      <c r="J9" s="686"/>
      <c r="K9" s="182" t="s">
        <v>286</v>
      </c>
    </row>
    <row r="11" spans="1:27" ht="18" customHeight="1" x14ac:dyDescent="0.15">
      <c r="O11" s="182" t="s">
        <v>100</v>
      </c>
    </row>
    <row r="13" spans="1:27" ht="18" customHeight="1" x14ac:dyDescent="0.15">
      <c r="O13" s="182" t="s">
        <v>101</v>
      </c>
    </row>
    <row r="15" spans="1:27" ht="18" customHeight="1" x14ac:dyDescent="0.15">
      <c r="O15" s="182" t="s">
        <v>102</v>
      </c>
    </row>
    <row r="18" spans="2:20" ht="18" customHeight="1" x14ac:dyDescent="0.15">
      <c r="E18" s="183" t="s">
        <v>103</v>
      </c>
      <c r="F18" s="182" t="s">
        <v>104</v>
      </c>
      <c r="G18" s="218" t="s">
        <v>283</v>
      </c>
      <c r="H18" s="184"/>
      <c r="I18" s="184"/>
      <c r="J18" s="184"/>
      <c r="K18" s="184"/>
      <c r="L18" s="184"/>
      <c r="M18" s="184"/>
      <c r="N18" s="184"/>
      <c r="O18" s="184"/>
      <c r="P18" s="184"/>
      <c r="Q18" s="184"/>
      <c r="R18" s="184"/>
      <c r="S18" s="184"/>
      <c r="T18" s="184"/>
    </row>
    <row r="19" spans="2:20" ht="18" customHeight="1" x14ac:dyDescent="0.15">
      <c r="G19" s="218" t="s">
        <v>284</v>
      </c>
      <c r="H19" s="184"/>
      <c r="I19" s="184"/>
      <c r="J19" s="184"/>
      <c r="K19" s="184"/>
      <c r="L19" s="184"/>
      <c r="M19" s="184"/>
      <c r="N19" s="184"/>
      <c r="O19" s="184"/>
      <c r="P19" s="184"/>
      <c r="Q19" s="184"/>
      <c r="R19" s="184"/>
      <c r="S19" s="184"/>
      <c r="T19" s="184"/>
    </row>
    <row r="20" spans="2:20" ht="18" customHeight="1" x14ac:dyDescent="0.15">
      <c r="G20" s="217"/>
      <c r="H20" s="184"/>
      <c r="I20" s="184"/>
      <c r="J20" s="184"/>
      <c r="K20" s="184"/>
      <c r="L20" s="184"/>
      <c r="M20" s="184"/>
      <c r="N20" s="184"/>
      <c r="O20" s="184"/>
      <c r="P20" s="184"/>
      <c r="Q20" s="184"/>
      <c r="R20" s="184"/>
      <c r="S20" s="184"/>
      <c r="T20" s="184"/>
    </row>
    <row r="21" spans="2:20" ht="18" customHeight="1" x14ac:dyDescent="0.15">
      <c r="E21" s="183"/>
      <c r="G21" s="184"/>
      <c r="H21" s="184"/>
      <c r="I21" s="184"/>
      <c r="J21" s="184"/>
      <c r="K21" s="184"/>
      <c r="L21" s="184"/>
      <c r="M21" s="184"/>
      <c r="N21" s="184"/>
      <c r="O21" s="184"/>
      <c r="P21" s="184"/>
      <c r="Q21" s="184"/>
      <c r="R21" s="184"/>
      <c r="S21" s="184"/>
      <c r="T21" s="184"/>
    </row>
    <row r="22" spans="2:20" ht="18" customHeight="1" x14ac:dyDescent="0.15">
      <c r="G22" s="184"/>
      <c r="H22" s="184"/>
      <c r="I22" s="184"/>
      <c r="J22" s="184"/>
      <c r="K22" s="184"/>
      <c r="L22" s="184"/>
      <c r="M22" s="184"/>
      <c r="N22" s="184"/>
      <c r="O22" s="184"/>
      <c r="P22" s="184"/>
      <c r="Q22" s="184"/>
      <c r="R22" s="184"/>
      <c r="S22" s="184"/>
      <c r="T22" s="184"/>
    </row>
    <row r="25" spans="2:20" ht="18" customHeight="1" x14ac:dyDescent="0.15">
      <c r="B25" s="182" t="s">
        <v>105</v>
      </c>
    </row>
    <row r="26" spans="2:20" ht="18" customHeight="1" x14ac:dyDescent="0.15">
      <c r="B26" s="182" t="s">
        <v>106</v>
      </c>
    </row>
    <row r="27" spans="2:20" ht="18" customHeight="1" x14ac:dyDescent="0.15">
      <c r="B27" s="182" t="s">
        <v>107</v>
      </c>
    </row>
    <row r="30" spans="2:20" ht="18" customHeight="1" x14ac:dyDescent="0.15">
      <c r="C30" s="182" t="s">
        <v>108</v>
      </c>
    </row>
    <row r="31" spans="2:20" ht="18" customHeight="1" x14ac:dyDescent="0.15">
      <c r="D31" s="182" t="s">
        <v>109</v>
      </c>
      <c r="G31" s="182" t="s">
        <v>104</v>
      </c>
      <c r="H31" s="182" t="s">
        <v>110</v>
      </c>
    </row>
    <row r="32" spans="2:20" ht="18" customHeight="1" x14ac:dyDescent="0.15">
      <c r="D32" s="182" t="s">
        <v>111</v>
      </c>
      <c r="G32" s="182" t="s">
        <v>104</v>
      </c>
      <c r="H32" s="182" t="s">
        <v>112</v>
      </c>
    </row>
    <row r="33" spans="1:27" ht="18" customHeight="1" x14ac:dyDescent="0.15">
      <c r="D33" s="182" t="s">
        <v>100</v>
      </c>
      <c r="G33" s="182" t="s">
        <v>104</v>
      </c>
      <c r="H33" s="182" t="s">
        <v>113</v>
      </c>
    </row>
    <row r="34" spans="1:27" ht="18" customHeight="1" x14ac:dyDescent="0.15">
      <c r="D34" s="182" t="s">
        <v>114</v>
      </c>
      <c r="G34" s="182" t="s">
        <v>104</v>
      </c>
      <c r="H34" s="182" t="s">
        <v>115</v>
      </c>
    </row>
    <row r="35" spans="1:27" ht="18" customHeight="1" x14ac:dyDescent="0.15">
      <c r="D35" s="182" t="s">
        <v>116</v>
      </c>
      <c r="G35" s="182" t="s">
        <v>104</v>
      </c>
      <c r="H35" s="182" t="s">
        <v>115</v>
      </c>
    </row>
    <row r="36" spans="1:27" ht="18" customHeight="1" x14ac:dyDescent="0.15">
      <c r="D36" s="182" t="s">
        <v>117</v>
      </c>
      <c r="G36" s="182" t="s">
        <v>104</v>
      </c>
      <c r="H36" s="185"/>
    </row>
    <row r="44" spans="1:27" ht="18" customHeight="1" x14ac:dyDescent="0.15">
      <c r="A44" s="186"/>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row>
  </sheetData>
  <mergeCells count="2">
    <mergeCell ref="A5:AA6"/>
    <mergeCell ref="B9:J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2"/>
  <sheetViews>
    <sheetView view="pageBreakPreview" zoomScale="70" zoomScaleNormal="71" zoomScaleSheetLayoutView="70" workbookViewId="0">
      <selection activeCell="I5" sqref="I5:I6"/>
    </sheetView>
  </sheetViews>
  <sheetFormatPr defaultColWidth="8.75" defaultRowHeight="13.5" x14ac:dyDescent="0.15"/>
  <cols>
    <col min="1" max="1" width="2.375" style="34" customWidth="1"/>
    <col min="2" max="3" width="6.375" style="34" customWidth="1"/>
    <col min="4" max="4" width="17.625" style="34" customWidth="1"/>
    <col min="5" max="5" width="60.125" style="34" customWidth="1"/>
    <col min="6" max="7" width="10.625" style="34" customWidth="1"/>
    <col min="8" max="8" width="49.125" style="34" customWidth="1"/>
    <col min="9" max="9" width="20.625" style="93" customWidth="1"/>
    <col min="10" max="10" width="15.625" style="34" customWidth="1"/>
    <col min="11" max="12" width="10.625" style="34" customWidth="1"/>
    <col min="13" max="15" width="8.75" style="34"/>
    <col min="16" max="16" width="10.375" style="34" bestFit="1" customWidth="1"/>
    <col min="17" max="16384" width="8.75" style="34"/>
  </cols>
  <sheetData>
    <row r="1" spans="2:12" ht="30.75" customHeight="1" x14ac:dyDescent="0.15">
      <c r="B1" s="35" t="s">
        <v>118</v>
      </c>
      <c r="C1" s="74"/>
      <c r="D1" s="74"/>
      <c r="G1" s="75"/>
      <c r="H1" s="406"/>
      <c r="I1" s="406"/>
      <c r="J1" s="406"/>
    </row>
    <row r="2" spans="2:12" ht="23.25" x14ac:dyDescent="0.15">
      <c r="B2" s="76"/>
      <c r="C2" s="76"/>
      <c r="D2" s="76"/>
      <c r="E2" s="76"/>
      <c r="F2" s="415" t="s">
        <v>101</v>
      </c>
      <c r="G2" s="416"/>
      <c r="H2" s="407"/>
      <c r="I2" s="408"/>
      <c r="J2" s="409"/>
      <c r="K2" s="77"/>
      <c r="L2" s="77"/>
    </row>
    <row r="3" spans="2:12" ht="20.100000000000001" customHeight="1" x14ac:dyDescent="0.15">
      <c r="B3" s="377" t="s">
        <v>2</v>
      </c>
      <c r="C3" s="378"/>
      <c r="D3" s="369" t="s">
        <v>3</v>
      </c>
      <c r="E3" s="369" t="s">
        <v>4</v>
      </c>
      <c r="F3" s="369" t="s">
        <v>6</v>
      </c>
      <c r="G3" s="418" t="s">
        <v>119</v>
      </c>
      <c r="H3" s="419"/>
      <c r="I3" s="384" t="s">
        <v>120</v>
      </c>
      <c r="J3" s="411" t="s">
        <v>121</v>
      </c>
    </row>
    <row r="4" spans="2:12" ht="43.5" customHeight="1" thickBot="1" x14ac:dyDescent="0.2">
      <c r="B4" s="379"/>
      <c r="C4" s="380"/>
      <c r="D4" s="370"/>
      <c r="E4" s="370"/>
      <c r="F4" s="370"/>
      <c r="G4" s="78" t="s">
        <v>9</v>
      </c>
      <c r="H4" s="177" t="s">
        <v>122</v>
      </c>
      <c r="I4" s="410"/>
      <c r="J4" s="412"/>
    </row>
    <row r="5" spans="2:12" ht="39" customHeight="1" thickTop="1" x14ac:dyDescent="0.15">
      <c r="B5" s="432" t="str">
        <f>IF('評価項目(標準)'!B5="","",+'評価項目(標準)'!B5)</f>
        <v>企　業　の　能　力　等</v>
      </c>
      <c r="C5" s="388" t="str">
        <f>IF(+'評価項目(標準)'!C5="","",+'評価項目(標準)'!C5)</f>
        <v>地域精通度・貢献度</v>
      </c>
      <c r="D5" s="394" t="str">
        <f>IF(+'評価項目(標準)'!D5="","",+'評価項目(標準)'!D5)</f>
        <v>地域精通度</v>
      </c>
      <c r="E5" s="383" t="str">
        <f>IF(+'評価項目(標準)'!E5="","",+'評価項目(標準)'!E5)</f>
        <v>本店等所在地</v>
      </c>
      <c r="F5" s="413">
        <f>+IF(+'評価項目(標準)'!J5="","",+'評価項目(標準)'!J5)</f>
        <v>10</v>
      </c>
      <c r="G5" s="79">
        <f>+IF(+'評価項目(標準)'!I5="","",+'評価項目(標準)'!I5)</f>
        <v>10</v>
      </c>
      <c r="H5" s="178" t="str">
        <f>+IF(+'評価項目(標準)'!F5="","",+'評価項目(標準)'!F5)</f>
        <v>四日市市、川越町内</v>
      </c>
      <c r="I5" s="417"/>
      <c r="J5" s="414" t="str">
        <f>IF(I5="","",VLOOKUP(I5,'評価項目(標準)'!F5:I6,4,FALSE))</f>
        <v/>
      </c>
    </row>
    <row r="6" spans="2:12" ht="39" customHeight="1" x14ac:dyDescent="0.15">
      <c r="B6" s="382"/>
      <c r="C6" s="389"/>
      <c r="D6" s="395"/>
      <c r="E6" s="273"/>
      <c r="F6" s="360"/>
      <c r="G6" s="80">
        <f>+IF(+'評価項目(標準)'!I6="","",+'評価項目(標準)'!I6)</f>
        <v>0</v>
      </c>
      <c r="H6" s="173" t="str">
        <f>+IF(+'評価項目(標準)'!F6="","",+'評価項目(標準)'!F6)</f>
        <v>上記以外</v>
      </c>
      <c r="I6" s="366"/>
      <c r="J6" s="363"/>
    </row>
    <row r="7" spans="2:12" ht="31.5" customHeight="1" x14ac:dyDescent="0.15">
      <c r="B7" s="382"/>
      <c r="C7" s="389"/>
      <c r="D7" s="395"/>
      <c r="E7" s="371" t="str">
        <f>IF(+'評価項目(標準)'!E7="","",+'評価項目(標準)'!E7)</f>
        <v>施工箇所地域における工事実績</v>
      </c>
      <c r="F7" s="396">
        <f>+IF(+'評価項目(標準)'!J7="","",+'評価項目(標準)'!J7)</f>
        <v>5</v>
      </c>
      <c r="G7" s="81">
        <f>+IF(+'評価項目(標準)'!I7="","",+'評価項目(標準)'!I7)</f>
        <v>5</v>
      </c>
      <c r="H7" s="179" t="str">
        <f>+IF(+'評価項目(標準)'!F7="","",+'評価項目(標準)'!F7)</f>
        <v>四日市市、川越町内における工事実績あり</v>
      </c>
      <c r="I7" s="365"/>
      <c r="J7" s="359" t="str">
        <f>IF(I7="","",IF(I7=H7,G7,IF(I7=H8,G8)))</f>
        <v/>
      </c>
    </row>
    <row r="8" spans="2:12" ht="31.5" customHeight="1" x14ac:dyDescent="0.15">
      <c r="B8" s="382"/>
      <c r="C8" s="389"/>
      <c r="D8" s="386"/>
      <c r="E8" s="372"/>
      <c r="F8" s="397"/>
      <c r="G8" s="81">
        <f>+IF(+'評価項目(標準)'!I8="","",+'評価項目(標準)'!I8)</f>
        <v>0</v>
      </c>
      <c r="H8" s="179" t="str">
        <f>+IF(+'評価項目(標準)'!F8="","",+'評価項目(標準)'!F8)</f>
        <v>工事実績なし</v>
      </c>
      <c r="I8" s="366"/>
      <c r="J8" s="360"/>
    </row>
    <row r="9" spans="2:12" ht="31.5" customHeight="1" x14ac:dyDescent="0.15">
      <c r="B9" s="382"/>
      <c r="C9" s="389"/>
      <c r="D9" s="395"/>
      <c r="E9" s="384" t="str">
        <f>IF(+'評価項目(標準)'!E9="","",+'評価項目(標準)'!E9)</f>
        <v>　公共施設美化活動実績</v>
      </c>
      <c r="F9" s="398">
        <f>+IF(+'評価項目(標準)'!J9="","",+'評価項目(標準)'!J9)</f>
        <v>3</v>
      </c>
      <c r="G9" s="80">
        <f>+IF(+'評価項目(標準)'!I9="","",+'評価項目(標準)'!I9)</f>
        <v>3</v>
      </c>
      <c r="H9" s="180" t="str">
        <f>+IF(+'評価項目(標準)'!F9="","",+'評価項目(標準)'!F9)</f>
        <v>有</v>
      </c>
      <c r="I9" s="365"/>
      <c r="J9" s="361" t="str">
        <f>IF(I9="","",IF(I9=H9,G9,IF(I9=H10,G10)))</f>
        <v/>
      </c>
    </row>
    <row r="10" spans="2:12" ht="31.5" customHeight="1" x14ac:dyDescent="0.15">
      <c r="B10" s="382"/>
      <c r="C10" s="389"/>
      <c r="D10" s="395"/>
      <c r="E10" s="271"/>
      <c r="F10" s="399"/>
      <c r="G10" s="80">
        <f>+IF(+'評価項目(標準)'!I10="","",+'評価項目(標準)'!I10)</f>
        <v>0</v>
      </c>
      <c r="H10" s="180" t="str">
        <f>+IF(+'評価項目(標準)'!F10="","",+'評価項目(標準)'!F10)</f>
        <v>無</v>
      </c>
      <c r="I10" s="368"/>
      <c r="J10" s="362"/>
    </row>
    <row r="11" spans="2:12" ht="31.5" customHeight="1" x14ac:dyDescent="0.15">
      <c r="B11" s="382"/>
      <c r="C11" s="389"/>
      <c r="D11" s="395"/>
      <c r="E11" s="384" t="str">
        <f>IF(+'評価項目(標準)'!E11="","",+'評価項目(標準)'!E11)</f>
        <v>災害協定の評価</v>
      </c>
      <c r="F11" s="398">
        <f>+IF(+'評価項目(標準)'!J11="","",+'評価項目(標準)'!J11)</f>
        <v>9</v>
      </c>
      <c r="G11" s="80">
        <f>+IF(+'評価項目(標準)'!I11="","",+'評価項目(標準)'!I11)</f>
        <v>9</v>
      </c>
      <c r="H11" s="173" t="str">
        <f>+IF(+'評価項目(標準)'!F11="","",+'評価項目(標準)'!F11)</f>
        <v>災害協定１の実績あり</v>
      </c>
      <c r="I11" s="365"/>
      <c r="J11" s="361" t="str">
        <f>IF(I11="","",VLOOKUP(I11,'評価項目(標準)'!F11:I13,4,FALSE))</f>
        <v/>
      </c>
    </row>
    <row r="12" spans="2:12" ht="31.5" customHeight="1" x14ac:dyDescent="0.15">
      <c r="B12" s="382"/>
      <c r="C12" s="389"/>
      <c r="D12" s="395"/>
      <c r="E12" s="271"/>
      <c r="F12" s="399"/>
      <c r="G12" s="80">
        <f>+IF(+'評価項目(標準)'!I12="","",+'評価項目(標準)'!I12)</f>
        <v>3</v>
      </c>
      <c r="H12" s="173" t="str">
        <f>+IF(+'評価項目(標準)'!F12="","",+'評価項目(標準)'!F12)</f>
        <v>災害協定２の実績あり</v>
      </c>
      <c r="I12" s="368"/>
      <c r="J12" s="362"/>
    </row>
    <row r="13" spans="2:12" ht="31.5" customHeight="1" x14ac:dyDescent="0.15">
      <c r="B13" s="382"/>
      <c r="C13" s="389"/>
      <c r="D13" s="395"/>
      <c r="E13" s="271"/>
      <c r="F13" s="399"/>
      <c r="G13" s="80">
        <f>+IF(+'評価項目(標準)'!I13="","",+'評価項目(標準)'!I13)</f>
        <v>0</v>
      </c>
      <c r="H13" s="181" t="str">
        <f>+IF(+'評価項目(標準)'!F13="","",+'評価項目(標準)'!F13)</f>
        <v>実績なし</v>
      </c>
      <c r="I13" s="368"/>
      <c r="J13" s="362"/>
    </row>
    <row r="14" spans="2:12" ht="35.450000000000003" customHeight="1" x14ac:dyDescent="0.15">
      <c r="B14" s="382"/>
      <c r="C14" s="381" t="str">
        <f>IF(+'評価項目(標準)'!C14="","",+'評価項目(標準)'!C14)</f>
        <v>社会貢献度</v>
      </c>
      <c r="D14" s="369" t="str">
        <f>IF(+'評価項目(標準)'!D14="","",+'評価項目(標準)'!D14)</f>
        <v>社会貢献度</v>
      </c>
      <c r="E14" s="391" t="str">
        <f>IF(+'評価項目(標準)'!E14="","",+'評価項目(標準)'!E14)</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4" s="398">
        <f>+IF(+'評価項目(標準)'!J14="","",+'評価項目(標準)'!J14)</f>
        <v>4</v>
      </c>
      <c r="G14" s="404" t="s">
        <v>123</v>
      </c>
      <c r="H14" s="405"/>
      <c r="I14" s="365"/>
      <c r="J14" s="359" t="str">
        <f>IF(I14="","",IF(I14=H15,G15,IF(I14=H16,G16,IF(I14=H17,G17,IF(I14=H18,G18,IF(I14=H19,G19))))))</f>
        <v/>
      </c>
    </row>
    <row r="15" spans="2:12" ht="35.450000000000003" customHeight="1" x14ac:dyDescent="0.15">
      <c r="B15" s="382"/>
      <c r="C15" s="382"/>
      <c r="D15" s="272"/>
      <c r="E15" s="392"/>
      <c r="F15" s="399"/>
      <c r="G15" s="82">
        <f>+IF(+'評価項目(標準)'!I15="","",+'評価項目(標準)'!I15)</f>
        <v>4</v>
      </c>
      <c r="H15" s="170" t="str">
        <f>+IF(+'評価項目(標準)'!F15="","",+'評価項目(標準)'!F15)</f>
        <v>４点</v>
      </c>
      <c r="I15" s="368"/>
      <c r="J15" s="387"/>
    </row>
    <row r="16" spans="2:12" ht="35.450000000000003" customHeight="1" x14ac:dyDescent="0.15">
      <c r="B16" s="382"/>
      <c r="C16" s="382"/>
      <c r="D16" s="272"/>
      <c r="E16" s="392"/>
      <c r="F16" s="399"/>
      <c r="G16" s="80">
        <f>+IF(+'評価項目(標準)'!I16="","",+'評価項目(標準)'!I16)</f>
        <v>3</v>
      </c>
      <c r="H16" s="171" t="str">
        <f>+IF(+'評価項目(標準)'!F16="","",+'評価項目(標準)'!F16)</f>
        <v>３点</v>
      </c>
      <c r="I16" s="368"/>
      <c r="J16" s="387"/>
    </row>
    <row r="17" spans="2:10" ht="35.450000000000003" customHeight="1" x14ac:dyDescent="0.15">
      <c r="B17" s="382"/>
      <c r="C17" s="382"/>
      <c r="D17" s="272"/>
      <c r="E17" s="392"/>
      <c r="F17" s="399"/>
      <c r="G17" s="80">
        <f>+IF(+'評価項目(標準)'!I17="","",+'評価項目(標準)'!I17)</f>
        <v>2</v>
      </c>
      <c r="H17" s="171" t="str">
        <f>+IF(+'評価項目(標準)'!F17="","",+'評価項目(標準)'!F17)</f>
        <v>２点</v>
      </c>
      <c r="I17" s="368"/>
      <c r="J17" s="387"/>
    </row>
    <row r="18" spans="2:10" ht="35.450000000000003" customHeight="1" x14ac:dyDescent="0.15">
      <c r="B18" s="382"/>
      <c r="C18" s="382"/>
      <c r="D18" s="272"/>
      <c r="E18" s="392"/>
      <c r="F18" s="399"/>
      <c r="G18" s="80">
        <f>+IF(+'評価項目(標準)'!I18="","",+'評価項目(標準)'!I18)</f>
        <v>1</v>
      </c>
      <c r="H18" s="171" t="str">
        <f>+IF(+'評価項目(標準)'!F18="","",+'評価項目(標準)'!F18)</f>
        <v>１点</v>
      </c>
      <c r="I18" s="368"/>
      <c r="J18" s="387"/>
    </row>
    <row r="19" spans="2:10" ht="35.450000000000003" customHeight="1" x14ac:dyDescent="0.15">
      <c r="B19" s="382"/>
      <c r="C19" s="382"/>
      <c r="D19" s="272"/>
      <c r="E19" s="393"/>
      <c r="F19" s="400"/>
      <c r="G19" s="83">
        <f>+IF(+'評価項目(標準)'!I19="","",+'評価項目(標準)'!I19)</f>
        <v>0</v>
      </c>
      <c r="H19" s="171" t="str">
        <f>+IF(+'評価項目(標準)'!F19="","",+'評価項目(標準)'!F19)</f>
        <v>実績（取得点）なし</v>
      </c>
      <c r="I19" s="366"/>
      <c r="J19" s="360"/>
    </row>
    <row r="20" spans="2:10" ht="31.5" customHeight="1" x14ac:dyDescent="0.15">
      <c r="B20" s="382"/>
      <c r="C20" s="382"/>
      <c r="D20" s="272"/>
      <c r="E20" s="384" t="str">
        <f>IF(+'評価項目(標準)'!E20="","",+'評価項目(標準)'!E20)</f>
        <v>県内企業による施工</v>
      </c>
      <c r="F20" s="398">
        <f>+IF(+'評価項目(標準)'!J20="","",+'評価項目(標準)'!J20)</f>
        <v>5</v>
      </c>
      <c r="G20" s="83">
        <f>+IF(+'評価項目(標準)'!I20="","",+'評価項目(標準)'!I20)</f>
        <v>5</v>
      </c>
      <c r="H20" s="176" t="str">
        <f>+IF(+'評価項目(標準)'!F20="","",+'評価項目(標準)'!F20)</f>
        <v>県内企業による施工の割合 70 ％以上</v>
      </c>
      <c r="I20" s="365"/>
      <c r="J20" s="361" t="str">
        <f>IF(I20="","",VLOOKUP(I20,'評価項目(標準)'!F20:I22,4,FALSE))</f>
        <v/>
      </c>
    </row>
    <row r="21" spans="2:10" ht="31.5" customHeight="1" x14ac:dyDescent="0.15">
      <c r="B21" s="382"/>
      <c r="C21" s="382"/>
      <c r="D21" s="272"/>
      <c r="E21" s="271"/>
      <c r="F21" s="399"/>
      <c r="G21" s="83">
        <f>+IF(+'評価項目(標準)'!I21="","",+'評価項目(標準)'!I21)</f>
        <v>3</v>
      </c>
      <c r="H21" s="176" t="str">
        <f>+IF(+'評価項目(標準)'!F21="","",+'評価項目(標準)'!F21)</f>
        <v>県内企業による施工の割合 50 ％以上</v>
      </c>
      <c r="I21" s="368"/>
      <c r="J21" s="362"/>
    </row>
    <row r="22" spans="2:10" ht="31.5" customHeight="1" x14ac:dyDescent="0.15">
      <c r="B22" s="382"/>
      <c r="C22" s="390"/>
      <c r="D22" s="273"/>
      <c r="E22" s="385"/>
      <c r="F22" s="400"/>
      <c r="G22" s="83">
        <f>+IF(+'評価項目(標準)'!I22="","",+'評価項目(標準)'!I22)</f>
        <v>0</v>
      </c>
      <c r="H22" s="176" t="str">
        <f>+IF(+'評価項目(標準)'!F22="","",+'評価項目(標準)'!F22)</f>
        <v>上記以外</v>
      </c>
      <c r="I22" s="366"/>
      <c r="J22" s="363"/>
    </row>
    <row r="23" spans="2:10" ht="31.5" customHeight="1" x14ac:dyDescent="0.15">
      <c r="B23" s="382"/>
      <c r="C23" s="381" t="str">
        <f>IF(+'評価項目(標準)'!C23="","",+'評価項目(標準)'!C23)</f>
        <v>企業の技術力等</v>
      </c>
      <c r="D23" s="369" t="str">
        <f>IF(+'評価項目(標準)'!D23="","",+'評価項目(標準)'!D23)</f>
        <v>工事実績</v>
      </c>
      <c r="E23" s="384" t="str">
        <f>IF(+'評価項目(標準)'!E23="","",+'評価項目(標準)'!E23)</f>
        <v>企業の工事実績</v>
      </c>
      <c r="F23" s="398">
        <f>+IF(+'評価項目(標準)'!J23="","",+'評価項目(標準)'!J23)</f>
        <v>20</v>
      </c>
      <c r="G23" s="83">
        <f>+IF(+'評価項目(標準)'!I23="","",+'評価項目(標準)'!I23)</f>
        <v>20</v>
      </c>
      <c r="H23" s="171" t="str">
        <f>+IF(+'評価項目(標準)'!F23="","",+'評価項目(標準)'!F23)</f>
        <v>評価対象工事の実績あり</v>
      </c>
      <c r="I23" s="365"/>
      <c r="J23" s="361" t="str">
        <f>IF(I23="","",VLOOKUP(I23,'評価項目(標準)'!F23:I24,4,FALSE))</f>
        <v/>
      </c>
    </row>
    <row r="24" spans="2:10" ht="31.5" customHeight="1" x14ac:dyDescent="0.15">
      <c r="B24" s="382"/>
      <c r="C24" s="382"/>
      <c r="D24" s="273"/>
      <c r="E24" s="385"/>
      <c r="F24" s="400"/>
      <c r="G24" s="83">
        <f>+IF(+'評価項目(標準)'!I24="","",+'評価項目(標準)'!I24)</f>
        <v>0</v>
      </c>
      <c r="H24" s="171" t="str">
        <f>+IF(+'評価項目(標準)'!F24="","",+'評価項目(標準)'!F24)</f>
        <v>評価対象工事の実績なし</v>
      </c>
      <c r="I24" s="366"/>
      <c r="J24" s="363"/>
    </row>
    <row r="25" spans="2:10" ht="31.5" customHeight="1" x14ac:dyDescent="0.15">
      <c r="B25" s="382"/>
      <c r="C25" s="382"/>
      <c r="D25" s="369" t="str">
        <f>IF(+'評価項目(標準)'!D25="","",+'評価項目(標準)'!D25)</f>
        <v>工事成績</v>
      </c>
      <c r="E25" s="384" t="str">
        <f>IF(+'評価項目(標準)'!E25="","",+'評価項目(標準)'!E25)</f>
        <v>申告工事成績点又は総合点</v>
      </c>
      <c r="F25" s="398">
        <f>+IF(+'評価項目(標準)'!J25="","",+'評価項目(標準)'!J25)</f>
        <v>30</v>
      </c>
      <c r="G25" s="80">
        <f>IF(+'評価項目(標準)'!I25="","",+'評価項目(標準)'!I25)</f>
        <v>30</v>
      </c>
      <c r="H25" s="171" t="str">
        <f>IF(+'評価項目(標準)'!F25="","",+'評価項目(標準)'!F25)</f>
        <v xml:space="preserve">申告工事成績点が９０点以上の場合 </v>
      </c>
      <c r="I25" s="401"/>
      <c r="J25" s="424" t="str">
        <f>IF(NOT(ISNUMBER(I25)),"",IF(I25="","",IF(I25&gt;100,"",IF(I25&gt;90,G25,IF(I25&gt;=75,ROUNDDOWN((ROUND(I25-75,1)*G25/15),1),IF(I25&lt;75,0))))))</f>
        <v/>
      </c>
    </row>
    <row r="26" spans="2:10" ht="31.5" customHeight="1" x14ac:dyDescent="0.15">
      <c r="B26" s="382"/>
      <c r="C26" s="382"/>
      <c r="D26" s="272"/>
      <c r="E26" s="271"/>
      <c r="F26" s="399"/>
      <c r="G26" s="190" t="str">
        <f>IF(+'評価項目(標準)'!I26="","",+'評価項目(標準)'!I26)</f>
        <v/>
      </c>
      <c r="H26" s="404" t="str">
        <f>IF(+'評価項目(標準)'!F26="","",+'評価項目(標準)'!F26)</f>
        <v>申告工事成績点が７５点以上９０点未満の場合
(申告工事成績点－７５点)　×　３０／１５</v>
      </c>
      <c r="I26" s="402"/>
      <c r="J26" s="425"/>
    </row>
    <row r="27" spans="2:10" ht="31.5" customHeight="1" x14ac:dyDescent="0.15">
      <c r="B27" s="382"/>
      <c r="C27" s="382"/>
      <c r="D27" s="272"/>
      <c r="E27" s="271"/>
      <c r="F27" s="399"/>
      <c r="G27" s="84" t="str">
        <f>IF(+'評価項目(標準)'!I27="","",+'評価項目(標準)'!I27)</f>
        <v>～</v>
      </c>
      <c r="H27" s="404"/>
      <c r="I27" s="402"/>
      <c r="J27" s="425"/>
    </row>
    <row r="28" spans="2:10" ht="31.5" customHeight="1" x14ac:dyDescent="0.15">
      <c r="B28" s="382"/>
      <c r="C28" s="382"/>
      <c r="D28" s="272"/>
      <c r="E28" s="271"/>
      <c r="F28" s="399"/>
      <c r="G28" s="82" t="str">
        <f>IF(+'評価項目(標準)'!I28="","",+'評価項目(標準)'!I28)</f>
        <v/>
      </c>
      <c r="H28" s="404"/>
      <c r="I28" s="402"/>
      <c r="J28" s="426"/>
    </row>
    <row r="29" spans="2:10" ht="31.5" customHeight="1" x14ac:dyDescent="0.15">
      <c r="B29" s="382"/>
      <c r="C29" s="382"/>
      <c r="D29" s="272"/>
      <c r="E29" s="271"/>
      <c r="F29" s="399"/>
      <c r="G29" s="80">
        <f>IF(+'評価項目(標準)'!I29="","",+'評価項目(標準)'!I29)</f>
        <v>0</v>
      </c>
      <c r="H29" s="171" t="str">
        <f>IF(+'評価項目(標準)'!F29="","",+'評価項目(標準)'!F29)</f>
        <v>申告工事成績点が７５点未満の場合</v>
      </c>
      <c r="I29" s="403"/>
      <c r="J29" s="426"/>
    </row>
    <row r="30" spans="2:10" ht="31.5" customHeight="1" x14ac:dyDescent="0.15">
      <c r="B30" s="382"/>
      <c r="C30" s="382"/>
      <c r="D30" s="384" t="str">
        <f>IF(+'評価項目(標準)'!D30="","",+'評価項目(標準)'!D30)</f>
        <v>品質
マネジメント</v>
      </c>
      <c r="E30" s="384" t="str">
        <f>IF(+'評価項目(標準)'!E30="","",+'評価項目(標準)'!E30)</f>
        <v>品質マネジメントシステムの認証</v>
      </c>
      <c r="F30" s="398">
        <f>+IF(+'評価項目(標準)'!J30="","",+'評価項目(標準)'!J30)</f>
        <v>3</v>
      </c>
      <c r="G30" s="83">
        <f>+IF(+'評価項目(標準)'!I30="","",+'評価項目(標準)'!I30)</f>
        <v>3</v>
      </c>
      <c r="H30" s="171" t="str">
        <f>+IF(+'評価項目(標準)'!F30="","",+'評価項目(標準)'!F30)</f>
        <v>有</v>
      </c>
      <c r="I30" s="365"/>
      <c r="J30" s="359" t="str">
        <f>IF(I30="","",IF(I30=H30,G30,IF(I30=H31,G31)))</f>
        <v/>
      </c>
    </row>
    <row r="31" spans="2:10" ht="31.5" customHeight="1" x14ac:dyDescent="0.15">
      <c r="B31" s="382"/>
      <c r="C31" s="382"/>
      <c r="D31" s="272"/>
      <c r="E31" s="385"/>
      <c r="F31" s="400"/>
      <c r="G31" s="83">
        <f>+IF(+'評価項目(標準)'!I31="","",+'評価項目(標準)'!I31)</f>
        <v>0</v>
      </c>
      <c r="H31" s="171" t="str">
        <f>+IF(+'評価項目(標準)'!F31="","",+'評価項目(標準)'!F31)</f>
        <v>無</v>
      </c>
      <c r="I31" s="366"/>
      <c r="J31" s="360"/>
    </row>
    <row r="32" spans="2:10" ht="31.5" customHeight="1" x14ac:dyDescent="0.15">
      <c r="B32" s="382"/>
      <c r="C32" s="382"/>
      <c r="D32" s="384" t="str">
        <f>IF(+'評価項目(標準)'!D32="","",+'評価項目(標準)'!D32)</f>
        <v>労働安全
衛生管理</v>
      </c>
      <c r="E32" s="384" t="str">
        <f>IF(+'評価項目(標準)'!E32="","",+'評価項目(標準)'!E32)</f>
        <v>労働安全衛生マネジメントシステムの認証</v>
      </c>
      <c r="F32" s="398">
        <f>+IF(+'評価項目(標準)'!J32="","",+'評価項目(標準)'!J32)</f>
        <v>5</v>
      </c>
      <c r="G32" s="83">
        <f>+IF(+'評価項目(標準)'!I32="","",+'評価項目(標準)'!I32)</f>
        <v>5</v>
      </c>
      <c r="H32" s="173" t="str">
        <f>IF(+'評価項目(標準)'!F32="","",+'評価項目(標準)'!F32)</f>
        <v>有</v>
      </c>
      <c r="I32" s="367"/>
      <c r="J32" s="359" t="str">
        <f>IF(I32="","",IF(I32=H32,G32,IF(I32=H33,G33)))</f>
        <v/>
      </c>
    </row>
    <row r="33" spans="1:12" ht="31.5" customHeight="1" thickBot="1" x14ac:dyDescent="0.2">
      <c r="B33" s="382"/>
      <c r="C33" s="382"/>
      <c r="D33" s="386"/>
      <c r="E33" s="385"/>
      <c r="F33" s="400"/>
      <c r="G33" s="83">
        <f>+IF(+'評価項目(標準)'!I33="","",+'評価項目(標準)'!I33)</f>
        <v>0</v>
      </c>
      <c r="H33" s="173" t="str">
        <f>IF(+'評価項目(標準)'!F33="","",+'評価項目(標準)'!F33)</f>
        <v>無</v>
      </c>
      <c r="I33" s="367"/>
      <c r="J33" s="360"/>
    </row>
    <row r="34" spans="1:12" ht="31.5" customHeight="1" thickTop="1" x14ac:dyDescent="0.15">
      <c r="B34" s="429" t="str">
        <f>IF('評価項目(標準)'!B34="","",+'評価項目(標準)'!B34)</f>
        <v>技術者の能力</v>
      </c>
      <c r="C34" s="347" t="str">
        <f>IF(+'評価項目(標準)'!C34="","",+'評価項目(標準)'!C34)</f>
        <v>技術者の能力</v>
      </c>
      <c r="D34" s="357" t="str">
        <f>IF(+'評価項目(標準)'!D34="","",+'評価項目(標準)'!D34)</f>
        <v>配置予定
技術者の
工事実績</v>
      </c>
      <c r="E34" s="357" t="str">
        <f>IF(+'評価項目(標準)'!E34="","",+'評価項目(標準)'!E34)</f>
        <v>主任（監理）技術者又は
現場代理人としての工事実績</v>
      </c>
      <c r="F34" s="358">
        <f>+IF(+'評価項目(標準)'!J34="","",+'評価項目(標準)'!J34)</f>
        <v>20</v>
      </c>
      <c r="G34" s="126">
        <f>+IF(+'評価項目(標準)'!I34="","",+'評価項目(標準)'!I34)</f>
        <v>20</v>
      </c>
      <c r="H34" s="174" t="str">
        <f>+IF(+'評価項目(標準)'!F34="","",+'評価項目(標準)'!F34)</f>
        <v>評価対象工事の実績あり</v>
      </c>
      <c r="I34" s="351"/>
      <c r="J34" s="364" t="str">
        <f>IF(I34="","",VLOOKUP(I34,'評価項目(標準)'!F34:I35,4,FALSE))</f>
        <v/>
      </c>
    </row>
    <row r="35" spans="1:12" ht="31.5" customHeight="1" x14ac:dyDescent="0.15">
      <c r="B35" s="430"/>
      <c r="C35" s="348"/>
      <c r="D35" s="350"/>
      <c r="E35" s="350"/>
      <c r="F35" s="354"/>
      <c r="G35" s="83">
        <f>+IF(+'評価項目(標準)'!I35="","",+'評価項目(標準)'!I35)</f>
        <v>0</v>
      </c>
      <c r="H35" s="171" t="str">
        <f>+IF(+'評価項目(標準)'!F35="","",+'評価項目(標準)'!F35)</f>
        <v>評価対象工事の実績なし</v>
      </c>
      <c r="I35" s="352"/>
      <c r="J35" s="345"/>
    </row>
    <row r="36" spans="1:12" ht="31.5" customHeight="1" x14ac:dyDescent="0.15">
      <c r="B36" s="430"/>
      <c r="C36" s="348"/>
      <c r="D36" s="350" t="str">
        <f>IF(+'評価項目(標準)'!D36="","",+'評価項目(標準)'!D36)</f>
        <v>配置予定技術者の
資格保有状況</v>
      </c>
      <c r="E36" s="350" t="str">
        <f>IF(+'評価項目(標準)'!E36="","",+'評価項目(標準)'!E36)</f>
        <v>舗装工事に係る資格</v>
      </c>
      <c r="F36" s="354">
        <f>+IF(+'評価項目(標準)'!J36="","",+'評価項目(標準)'!J36)</f>
        <v>5</v>
      </c>
      <c r="G36" s="83">
        <f>+IF(+'評価項目(標準)'!I36="","",+'評価項目(標準)'!I36)</f>
        <v>5</v>
      </c>
      <c r="H36" s="171" t="str">
        <f>+IF(+'評価項目(標準)'!F36="","",+'評価項目(標準)'!F36)</f>
        <v>１級舗装施工管理技術者の資格保有</v>
      </c>
      <c r="I36" s="352"/>
      <c r="J36" s="345" t="str">
        <f>IF(I36="","",IF(I36=H36,G36,IF(I36=H37,G37,G38)))</f>
        <v/>
      </c>
    </row>
    <row r="37" spans="1:12" ht="31.5" customHeight="1" x14ac:dyDescent="0.15">
      <c r="B37" s="430"/>
      <c r="C37" s="348"/>
      <c r="D37" s="350"/>
      <c r="E37" s="350"/>
      <c r="F37" s="354"/>
      <c r="G37" s="83">
        <f>+IF(+'評価項目(標準)'!I37="","",+'評価項目(標準)'!I37)</f>
        <v>3</v>
      </c>
      <c r="H37" s="171" t="str">
        <f>+IF(+'評価項目(標準)'!F37="","",+'評価項目(標準)'!F37)</f>
        <v>２級舗装施工管理技術者の資格保有</v>
      </c>
      <c r="I37" s="352"/>
      <c r="J37" s="345"/>
    </row>
    <row r="38" spans="1:12" ht="31.5" customHeight="1" x14ac:dyDescent="0.15">
      <c r="B38" s="430"/>
      <c r="C38" s="348"/>
      <c r="D38" s="350"/>
      <c r="E38" s="350"/>
      <c r="F38" s="354"/>
      <c r="G38" s="83">
        <f>+IF(+'評価項目(標準)'!I38="","",+'評価項目(標準)'!I38)</f>
        <v>0</v>
      </c>
      <c r="H38" s="171" t="str">
        <f>+IF(+'評価項目(標準)'!F38="","",+'評価項目(標準)'!F38)</f>
        <v>無</v>
      </c>
      <c r="I38" s="352"/>
      <c r="J38" s="345"/>
    </row>
    <row r="39" spans="1:12" ht="31.5" customHeight="1" x14ac:dyDescent="0.15">
      <c r="B39" s="430"/>
      <c r="C39" s="348"/>
      <c r="D39" s="350" t="str">
        <f>IF(+'評価項目(標準)'!D39="","",+'評価項目(標準)'!D39)</f>
        <v>配置予定技術者
のCPD
（継続学習制度）
取組実績</v>
      </c>
      <c r="E39" s="350" t="str">
        <f>IF(+'評価項目(標準)'!E39="","",+'評価項目(標準)'!E39)</f>
        <v>各団体が発行するCPDの取組実績</v>
      </c>
      <c r="F39" s="354">
        <f>+IF(+'評価項目(標準)'!J39="","",+'評価項目(標準)'!J39)</f>
        <v>5</v>
      </c>
      <c r="G39" s="83">
        <f>+IF(+'評価項目(標準)'!I39="","",+'評価項目(標準)'!I39)</f>
        <v>5</v>
      </c>
      <c r="H39" s="171" t="str">
        <f>+IF(+'評価項目(標準)'!F39="","",+'評価項目(標準)'!F39)</f>
        <v>換算後の単位数の合計が推奨単位以上</v>
      </c>
      <c r="I39" s="352"/>
      <c r="J39" s="345" t="str">
        <f>IF(I39="","",IF(I39=H39,G39,IF(I39=H40,G40,IF(I39=H41,G41))))</f>
        <v/>
      </c>
    </row>
    <row r="40" spans="1:12" ht="31.5" customHeight="1" x14ac:dyDescent="0.15">
      <c r="B40" s="430"/>
      <c r="C40" s="348"/>
      <c r="D40" s="350"/>
      <c r="E40" s="350"/>
      <c r="F40" s="354"/>
      <c r="G40" s="83">
        <f>+IF(+'評価項目(標準)'!I40="","",+'評価項目(標準)'!I40)</f>
        <v>3</v>
      </c>
      <c r="H40" s="171" t="str">
        <f>+IF(+'評価項目(標準)'!F40="","",+'評価項目(標準)'!F40)</f>
        <v>換算後の単位数の合計が推奨単位の1/2以上</v>
      </c>
      <c r="I40" s="352"/>
      <c r="J40" s="345"/>
    </row>
    <row r="41" spans="1:12" ht="31.5" customHeight="1" thickBot="1" x14ac:dyDescent="0.2">
      <c r="B41" s="431"/>
      <c r="C41" s="349"/>
      <c r="D41" s="353"/>
      <c r="E41" s="353"/>
      <c r="F41" s="355"/>
      <c r="G41" s="85">
        <f>+IF(+'評価項目(標準)'!I41="","",+'評価項目(標準)'!I41)</f>
        <v>0</v>
      </c>
      <c r="H41" s="172" t="str">
        <f>+IF(+'評価項目(標準)'!F41="","",+'評価項目(標準)'!F41)</f>
        <v>換算後の単位数の合計が推奨単位の1/2未満</v>
      </c>
      <c r="I41" s="356"/>
      <c r="J41" s="346"/>
    </row>
    <row r="42" spans="1:12" ht="59.25" customHeight="1" thickTop="1" x14ac:dyDescent="0.15">
      <c r="B42" s="374" t="str">
        <f>IF(+'評価項目(標準)'!B48="","",+'評価項目(標準)'!B48)</f>
        <v>総合評価方式の不履行による
加算点の減点</v>
      </c>
      <c r="C42" s="375"/>
      <c r="D42" s="376"/>
      <c r="E42" s="420" t="str">
        <f>IF(+'評価項目(標準)'!E48="","",+'評価項目(標準)'!E48)</f>
        <v>当該工事の入札公告日が、四日市港管理組合が総合評価方式で発注した工事で不履行による減点措置が課されている期間内である場合、「技術提案等不履行確定通知書等」に記載した減点を行います。</v>
      </c>
      <c r="F42" s="421"/>
      <c r="G42" s="422"/>
      <c r="H42" s="175" t="str">
        <f>IF('評価項目(標準)'!I48="","",+'評価項目(標準)'!I48)</f>
        <v>△換算前
加算点満点
×1割
×件数</v>
      </c>
      <c r="I42" s="86"/>
      <c r="J42" s="87" t="str">
        <f>IF(+I42="","",-(+'評価項目(標準)'!J50*0.1*I42))</f>
        <v/>
      </c>
    </row>
    <row r="43" spans="1:12" ht="59.25" customHeight="1" x14ac:dyDescent="0.15">
      <c r="B43" s="350" t="str">
        <f>IF(+'評価項目(標準)'!B49="","",+'評価項目(標準)'!B49)</f>
        <v>指名停止措置による
加算点の減点</v>
      </c>
      <c r="C43" s="350"/>
      <c r="D43" s="350"/>
      <c r="E43" s="373" t="str">
        <f>IF(+'評価項目(標準)'!E49="","",+'評価項目(標準)'!E49)</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43" s="373"/>
      <c r="G43" s="373"/>
      <c r="H43" s="173" t="str">
        <f>IF('評価項目(標準)'!I49="","",+'評価項目(標準)'!I49)</f>
        <v>△換算前
加算点満点
×1割</v>
      </c>
      <c r="I43" s="86"/>
      <c r="J43" s="87" t="str">
        <f>IF(+I43="","",-(+'評価項目(標準)'!J50*0.1))</f>
        <v/>
      </c>
    </row>
    <row r="44" spans="1:12" ht="26.25" customHeight="1" x14ac:dyDescent="0.15">
      <c r="E44" s="88"/>
      <c r="F44" s="89"/>
      <c r="G44" s="90"/>
      <c r="I44" s="91" t="s">
        <v>124</v>
      </c>
      <c r="J44" s="92">
        <f>SUM(J5:J43)</f>
        <v>0</v>
      </c>
    </row>
    <row r="45" spans="1:12" ht="14.25" thickBot="1" x14ac:dyDescent="0.2"/>
    <row r="46" spans="1:12" s="93" customFormat="1" ht="21.75" customHeight="1" x14ac:dyDescent="0.15">
      <c r="A46" s="34"/>
      <c r="B46" s="99" t="s">
        <v>125</v>
      </c>
      <c r="C46" s="100"/>
      <c r="D46" s="100"/>
      <c r="E46" s="101"/>
      <c r="F46" s="101"/>
      <c r="G46" s="101"/>
      <c r="H46" s="101"/>
      <c r="I46" s="101"/>
      <c r="J46" s="102"/>
      <c r="K46" s="34"/>
      <c r="L46" s="34"/>
    </row>
    <row r="47" spans="1:12" s="93" customFormat="1" ht="21.75" customHeight="1" x14ac:dyDescent="0.15">
      <c r="A47" s="34"/>
      <c r="B47" s="94" t="s">
        <v>126</v>
      </c>
      <c r="C47" s="103"/>
      <c r="D47" s="427" t="s">
        <v>127</v>
      </c>
      <c r="E47" s="427"/>
      <c r="F47" s="427"/>
      <c r="G47" s="427"/>
      <c r="H47" s="427"/>
      <c r="I47" s="427"/>
      <c r="J47" s="428"/>
      <c r="K47" s="34"/>
      <c r="L47" s="34"/>
    </row>
    <row r="48" spans="1:12" ht="21.75" customHeight="1" x14ac:dyDescent="0.15">
      <c r="B48" s="94" t="s">
        <v>126</v>
      </c>
      <c r="C48" s="104"/>
      <c r="D48" s="427" t="s">
        <v>128</v>
      </c>
      <c r="E48" s="427"/>
      <c r="F48" s="427"/>
      <c r="G48" s="427"/>
      <c r="H48" s="427"/>
      <c r="I48" s="427"/>
      <c r="J48" s="428"/>
    </row>
    <row r="49" spans="1:13" ht="21.75" customHeight="1" x14ac:dyDescent="0.15">
      <c r="B49" s="95" t="s">
        <v>129</v>
      </c>
      <c r="C49" s="105" t="s">
        <v>130</v>
      </c>
      <c r="D49" s="106"/>
      <c r="E49" s="106"/>
      <c r="F49" s="106"/>
      <c r="G49" s="106"/>
      <c r="H49" s="106"/>
      <c r="I49" s="106"/>
      <c r="J49" s="107"/>
    </row>
    <row r="50" spans="1:13" ht="21.75" customHeight="1" thickBot="1" x14ac:dyDescent="0.2">
      <c r="B50" s="96" t="s">
        <v>129</v>
      </c>
      <c r="C50" s="108" t="s">
        <v>131</v>
      </c>
      <c r="D50" s="109"/>
      <c r="E50" s="109"/>
      <c r="F50" s="109"/>
      <c r="G50" s="109"/>
      <c r="H50" s="109"/>
      <c r="I50" s="109"/>
      <c r="J50" s="110"/>
    </row>
    <row r="51" spans="1:13" ht="7.5" customHeight="1" x14ac:dyDescent="0.15">
      <c r="B51" s="97"/>
      <c r="C51" s="97"/>
      <c r="D51" s="97"/>
      <c r="E51" s="98"/>
      <c r="F51" s="98"/>
      <c r="G51" s="98"/>
      <c r="H51" s="98"/>
      <c r="I51" s="98"/>
      <c r="J51" s="98"/>
    </row>
    <row r="52" spans="1:13" ht="24" customHeight="1" x14ac:dyDescent="0.15">
      <c r="A52" s="423"/>
      <c r="B52" s="423"/>
      <c r="C52" s="423"/>
      <c r="D52" s="423"/>
      <c r="E52" s="423"/>
      <c r="F52" s="423"/>
      <c r="G52" s="423"/>
      <c r="H52" s="423"/>
      <c r="I52" s="423"/>
      <c r="J52" s="423"/>
      <c r="K52" s="75"/>
      <c r="L52" s="75"/>
      <c r="M52" s="75"/>
    </row>
  </sheetData>
  <sheetProtection selectLockedCells="1"/>
  <mergeCells count="87">
    <mergeCell ref="E42:G42"/>
    <mergeCell ref="A52:J52"/>
    <mergeCell ref="E25:E29"/>
    <mergeCell ref="F25:F29"/>
    <mergeCell ref="J25:J29"/>
    <mergeCell ref="F30:F31"/>
    <mergeCell ref="D47:J47"/>
    <mergeCell ref="D34:D35"/>
    <mergeCell ref="B34:B41"/>
    <mergeCell ref="E32:E33"/>
    <mergeCell ref="D48:J48"/>
    <mergeCell ref="J30:J31"/>
    <mergeCell ref="D30:D31"/>
    <mergeCell ref="B5:B33"/>
    <mergeCell ref="J7:J8"/>
    <mergeCell ref="F11:F13"/>
    <mergeCell ref="H1:J1"/>
    <mergeCell ref="H2:J2"/>
    <mergeCell ref="I3:I4"/>
    <mergeCell ref="J3:J4"/>
    <mergeCell ref="F5:F6"/>
    <mergeCell ref="J5:J6"/>
    <mergeCell ref="F2:G2"/>
    <mergeCell ref="F3:F4"/>
    <mergeCell ref="I5:I6"/>
    <mergeCell ref="G3:H3"/>
    <mergeCell ref="I7:I8"/>
    <mergeCell ref="F32:F33"/>
    <mergeCell ref="I25:I29"/>
    <mergeCell ref="G14:H14"/>
    <mergeCell ref="H26:H28"/>
    <mergeCell ref="I9:I10"/>
    <mergeCell ref="E9:E10"/>
    <mergeCell ref="F14:F19"/>
    <mergeCell ref="F20:F22"/>
    <mergeCell ref="F23:F24"/>
    <mergeCell ref="F9:F10"/>
    <mergeCell ref="J14:J19"/>
    <mergeCell ref="J11:J13"/>
    <mergeCell ref="C5:C13"/>
    <mergeCell ref="E11:E13"/>
    <mergeCell ref="D14:D22"/>
    <mergeCell ref="C14:C22"/>
    <mergeCell ref="J9:J10"/>
    <mergeCell ref="E14:E19"/>
    <mergeCell ref="D5:D8"/>
    <mergeCell ref="J20:J22"/>
    <mergeCell ref="I20:I22"/>
    <mergeCell ref="I14:I19"/>
    <mergeCell ref="I11:I13"/>
    <mergeCell ref="D9:D13"/>
    <mergeCell ref="F7:F8"/>
    <mergeCell ref="E20:E22"/>
    <mergeCell ref="E3:E4"/>
    <mergeCell ref="E7:E8"/>
    <mergeCell ref="D39:D41"/>
    <mergeCell ref="B43:D43"/>
    <mergeCell ref="E43:G43"/>
    <mergeCell ref="E36:E38"/>
    <mergeCell ref="B42:D42"/>
    <mergeCell ref="D25:D29"/>
    <mergeCell ref="D23:D24"/>
    <mergeCell ref="B3:C4"/>
    <mergeCell ref="D3:D4"/>
    <mergeCell ref="C23:C33"/>
    <mergeCell ref="E5:E6"/>
    <mergeCell ref="E30:E31"/>
    <mergeCell ref="D32:D33"/>
    <mergeCell ref="E23:E24"/>
    <mergeCell ref="J32:J33"/>
    <mergeCell ref="J23:J24"/>
    <mergeCell ref="J36:J38"/>
    <mergeCell ref="I36:I38"/>
    <mergeCell ref="J34:J35"/>
    <mergeCell ref="I30:I31"/>
    <mergeCell ref="I32:I33"/>
    <mergeCell ref="I23:I24"/>
    <mergeCell ref="J39:J41"/>
    <mergeCell ref="C34:C41"/>
    <mergeCell ref="D36:D38"/>
    <mergeCell ref="I34:I35"/>
    <mergeCell ref="E39:E41"/>
    <mergeCell ref="F39:F41"/>
    <mergeCell ref="I39:I41"/>
    <mergeCell ref="F36:F38"/>
    <mergeCell ref="E34:E35"/>
    <mergeCell ref="F34:F35"/>
  </mergeCells>
  <phoneticPr fontId="2"/>
  <conditionalFormatting sqref="I5:I6">
    <cfRule type="cellIs" dxfId="37" priority="4" stopIfTrue="1" operator="equal">
      <formula>$F$5</formula>
    </cfRule>
  </conditionalFormatting>
  <conditionalFormatting sqref="I7:I8">
    <cfRule type="cellIs" dxfId="36" priority="12" stopIfTrue="1" operator="equal">
      <formula>$F$7</formula>
    </cfRule>
  </conditionalFormatting>
  <conditionalFormatting sqref="I9:I10">
    <cfRule type="cellIs" dxfId="35" priority="27" stopIfTrue="1" operator="equal">
      <formula>$F$9</formula>
    </cfRule>
  </conditionalFormatting>
  <conditionalFormatting sqref="I11:I13">
    <cfRule type="cellIs" dxfId="34" priority="26" stopIfTrue="1" operator="equal">
      <formula>$F$11</formula>
    </cfRule>
  </conditionalFormatting>
  <conditionalFormatting sqref="I14:I19">
    <cfRule type="cellIs" dxfId="33" priority="21" stopIfTrue="1" operator="equal">
      <formula>$F$14</formula>
    </cfRule>
  </conditionalFormatting>
  <conditionalFormatting sqref="I20:I22">
    <cfRule type="cellIs" dxfId="32" priority="11" stopIfTrue="1" operator="equal">
      <formula>$F$20</formula>
    </cfRule>
  </conditionalFormatting>
  <conditionalFormatting sqref="I23:I24">
    <cfRule type="cellIs" dxfId="31" priority="18" stopIfTrue="1" operator="equal">
      <formula>$F$23</formula>
    </cfRule>
  </conditionalFormatting>
  <conditionalFormatting sqref="I25">
    <cfRule type="cellIs" dxfId="30" priority="3" stopIfTrue="1" operator="equal">
      <formula>#REF!</formula>
    </cfRule>
  </conditionalFormatting>
  <conditionalFormatting sqref="I30:I31">
    <cfRule type="cellIs" dxfId="29" priority="19" stopIfTrue="1" operator="equal">
      <formula>$F$30</formula>
    </cfRule>
  </conditionalFormatting>
  <conditionalFormatting sqref="I32:I33">
    <cfRule type="cellIs" dxfId="28" priority="22" stopIfTrue="1" operator="equal">
      <formula>$F$32</formula>
    </cfRule>
  </conditionalFormatting>
  <conditionalFormatting sqref="I34:I35">
    <cfRule type="cellIs" dxfId="27" priority="9" stopIfTrue="1" operator="equal">
      <formula>$F$34</formula>
    </cfRule>
  </conditionalFormatting>
  <conditionalFormatting sqref="I36:I38">
    <cfRule type="cellIs" dxfId="26" priority="8" stopIfTrue="1" operator="equal">
      <formula>$F$36</formula>
    </cfRule>
  </conditionalFormatting>
  <conditionalFormatting sqref="I39:I41">
    <cfRule type="cellIs" dxfId="25" priority="16" stopIfTrue="1" operator="equal">
      <formula>$F$39</formula>
    </cfRule>
  </conditionalFormatting>
  <dataValidations count="12">
    <dataValidation type="list" allowBlank="1" showInputMessage="1" showErrorMessage="1" sqref="I32:I33">
      <formula1>$H$32:$H$33</formula1>
    </dataValidation>
    <dataValidation type="list" allowBlank="1" showInputMessage="1" showErrorMessage="1" sqref="I20:I22">
      <formula1>$H$20:$H$22</formula1>
    </dataValidation>
    <dataValidation type="list" allowBlank="1" showInputMessage="1" showErrorMessage="1" sqref="I30:I31">
      <formula1>$H$30:$H$31</formula1>
    </dataValidation>
    <dataValidation type="list" allowBlank="1" showInputMessage="1" showErrorMessage="1" sqref="I7:I8">
      <formula1>$H$7:$H$8</formula1>
    </dataValidation>
    <dataValidation type="list" allowBlank="1" showInputMessage="1" showErrorMessage="1" sqref="I9:I10">
      <formula1>$H$9:$H$10</formula1>
    </dataValidation>
    <dataValidation type="list" allowBlank="1" showInputMessage="1" showErrorMessage="1" sqref="I11:I13">
      <formula1>$H$11:$H$13</formula1>
    </dataValidation>
    <dataValidation type="list" allowBlank="1" showInputMessage="1" showErrorMessage="1" sqref="I36:I38">
      <formula1>$H$36:$H$38</formula1>
    </dataValidation>
    <dataValidation type="list" allowBlank="1" showInputMessage="1" showErrorMessage="1" sqref="I39:I41">
      <formula1>$H$39:$H$41</formula1>
    </dataValidation>
    <dataValidation type="list" allowBlank="1" showInputMessage="1" showErrorMessage="1" sqref="I14:I19">
      <formula1>$H$15:$H$19</formula1>
    </dataValidation>
    <dataValidation type="list" allowBlank="1" showInputMessage="1" showErrorMessage="1" sqref="I5:I6">
      <formula1>$H$5:$H$6</formula1>
    </dataValidation>
    <dataValidation type="list" allowBlank="1" showInputMessage="1" showErrorMessage="1" sqref="I34:I35">
      <formula1>$H$34:$H$35</formula1>
    </dataValidation>
    <dataValidation type="list" allowBlank="1" showInputMessage="1" showErrorMessage="1" sqref="I23:I24">
      <formula1>$H$23:$H$24</formula1>
    </dataValidation>
  </dataValidations>
  <printOptions horizontalCentered="1"/>
  <pageMargins left="0.39370078740157483" right="0.19685039370078741" top="0.39370078740157483" bottom="0.19685039370078741" header="0" footer="0"/>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topLeftCell="G28" zoomScale="70" zoomScaleNormal="71" zoomScaleSheetLayoutView="70" workbookViewId="0">
      <selection activeCell="I44" sqref="I44"/>
    </sheetView>
  </sheetViews>
  <sheetFormatPr defaultColWidth="8.75" defaultRowHeight="13.5" x14ac:dyDescent="0.15"/>
  <cols>
    <col min="1" max="1" width="2.375" style="34" customWidth="1"/>
    <col min="2" max="3" width="6.375" style="34" customWidth="1"/>
    <col min="4" max="4" width="17.625" style="34" customWidth="1"/>
    <col min="5" max="5" width="56.375" style="34" customWidth="1"/>
    <col min="6" max="7" width="10.625" style="34" customWidth="1"/>
    <col min="8" max="8" width="49.125" style="34" customWidth="1"/>
    <col min="9" max="9" width="20.625" style="93" customWidth="1"/>
    <col min="10" max="10" width="15.625" style="34" customWidth="1"/>
    <col min="11" max="11" width="20.625" style="93" customWidth="1"/>
    <col min="12" max="12" width="15.625" style="34" customWidth="1"/>
    <col min="13" max="13" width="25.625" style="34" customWidth="1"/>
    <col min="14" max="15" width="10.625" style="34" customWidth="1"/>
    <col min="16" max="16384" width="8.75" style="34"/>
  </cols>
  <sheetData>
    <row r="1" spans="2:15" ht="36" customHeight="1" x14ac:dyDescent="0.15"/>
    <row r="2" spans="2:15" ht="30.75" customHeight="1" x14ac:dyDescent="0.15">
      <c r="B2" s="35" t="s">
        <v>118</v>
      </c>
      <c r="C2" s="74"/>
      <c r="D2" s="74"/>
      <c r="G2" s="75"/>
      <c r="H2" s="406"/>
      <c r="I2" s="406"/>
      <c r="J2" s="406"/>
      <c r="K2" s="111"/>
      <c r="L2" s="111"/>
      <c r="M2" s="111"/>
    </row>
    <row r="3" spans="2:15" ht="31.5" customHeight="1" x14ac:dyDescent="0.15">
      <c r="B3" s="76"/>
      <c r="C3" s="76"/>
      <c r="D3" s="76"/>
      <c r="E3" s="76"/>
      <c r="F3" s="415" t="s">
        <v>101</v>
      </c>
      <c r="G3" s="416"/>
      <c r="H3" s="407"/>
      <c r="I3" s="408"/>
      <c r="J3" s="408"/>
      <c r="K3" s="408"/>
      <c r="L3" s="408"/>
      <c r="M3" s="409"/>
      <c r="N3" s="77"/>
      <c r="O3" s="77"/>
    </row>
    <row r="4" spans="2:15" ht="27" customHeight="1" x14ac:dyDescent="0.15">
      <c r="B4" s="377" t="s">
        <v>2</v>
      </c>
      <c r="C4" s="378"/>
      <c r="D4" s="369" t="s">
        <v>3</v>
      </c>
      <c r="E4" s="369" t="s">
        <v>4</v>
      </c>
      <c r="F4" s="369" t="s">
        <v>6</v>
      </c>
      <c r="G4" s="418" t="s">
        <v>132</v>
      </c>
      <c r="H4" s="419"/>
      <c r="I4" s="404" t="s">
        <v>133</v>
      </c>
      <c r="J4" s="446"/>
      <c r="K4" s="404" t="s">
        <v>134</v>
      </c>
      <c r="L4" s="405"/>
      <c r="M4" s="442" t="s">
        <v>135</v>
      </c>
    </row>
    <row r="5" spans="2:15" ht="43.5" customHeight="1" thickBot="1" x14ac:dyDescent="0.2">
      <c r="B5" s="379"/>
      <c r="C5" s="380"/>
      <c r="D5" s="370"/>
      <c r="E5" s="370"/>
      <c r="F5" s="370"/>
      <c r="G5" s="123" t="s">
        <v>136</v>
      </c>
      <c r="H5" s="187" t="s">
        <v>137</v>
      </c>
      <c r="I5" s="78" t="s">
        <v>138</v>
      </c>
      <c r="J5" s="124" t="s">
        <v>139</v>
      </c>
      <c r="K5" s="78" t="s">
        <v>138</v>
      </c>
      <c r="L5" s="125" t="s">
        <v>140</v>
      </c>
      <c r="M5" s="443"/>
    </row>
    <row r="6" spans="2:15" ht="42" customHeight="1" thickTop="1" x14ac:dyDescent="0.15">
      <c r="B6" s="432" t="str">
        <f>IF('評価項目(標準)'!B5="","",+'評価項目(標準)'!B5)</f>
        <v>企　業　の　能　力　等</v>
      </c>
      <c r="C6" s="388" t="str">
        <f>IF(+'評価項目(標準)'!C5="","",+'評価項目(標準)'!C5)</f>
        <v>地域精通度・貢献度</v>
      </c>
      <c r="D6" s="394" t="str">
        <f>IF(+'評価項目(標準)'!D5="","",+'評価項目(標準)'!D5)</f>
        <v>地域精通度</v>
      </c>
      <c r="E6" s="383" t="str">
        <f>IF(+'評価項目(標準)'!E5="","",+'評価項目(標準)'!E5)</f>
        <v>本店等所在地</v>
      </c>
      <c r="F6" s="413">
        <f>+IF(+'評価項目(標準)'!J5="","",+'評価項目(標準)'!J5)</f>
        <v>10</v>
      </c>
      <c r="G6" s="79">
        <f>+IF(+'評価項目(標準)'!I5="","",+'評価項目(標準)'!I5)</f>
        <v>10</v>
      </c>
      <c r="H6" s="178" t="str">
        <f>+IF(+'評価項目(標準)'!F5="","",+'評価項目(標準)'!F5)</f>
        <v>四日市市、川越町内</v>
      </c>
      <c r="I6" s="417"/>
      <c r="J6" s="414" t="str">
        <f>IF(I6="","",VLOOKUP(I6,'評価項目(標準)'!F5:I6,4,FALSE))</f>
        <v/>
      </c>
      <c r="K6" s="222" t="s">
        <v>141</v>
      </c>
      <c r="L6" s="444" t="s">
        <v>142</v>
      </c>
      <c r="M6" s="414" t="str">
        <f>J6</f>
        <v/>
      </c>
    </row>
    <row r="7" spans="2:15" ht="42" customHeight="1" x14ac:dyDescent="0.15">
      <c r="B7" s="382"/>
      <c r="C7" s="389"/>
      <c r="D7" s="395"/>
      <c r="E7" s="273"/>
      <c r="F7" s="360"/>
      <c r="G7" s="80">
        <f>+IF(+'評価項目(標準)'!I6="","",+'評価項目(標準)'!I6)</f>
        <v>0</v>
      </c>
      <c r="H7" s="173" t="str">
        <f>+IF(+'評価項目(標準)'!F6="","",+'評価項目(標準)'!F6)</f>
        <v>上記以外</v>
      </c>
      <c r="I7" s="366"/>
      <c r="J7" s="363"/>
      <c r="K7" s="223"/>
      <c r="L7" s="445"/>
      <c r="M7" s="363"/>
    </row>
    <row r="8" spans="2:15" ht="31.5" customHeight="1" x14ac:dyDescent="0.15">
      <c r="B8" s="382"/>
      <c r="C8" s="389"/>
      <c r="D8" s="395"/>
      <c r="E8" s="371" t="str">
        <f>IF(+'評価項目(標準)'!E7="","",+'評価項目(標準)'!E7)</f>
        <v>施工箇所地域における工事実績</v>
      </c>
      <c r="F8" s="396">
        <f>+IF(+'評価項目(標準)'!J7="","",+'評価項目(標準)'!J7)</f>
        <v>5</v>
      </c>
      <c r="G8" s="81">
        <f>+IF(+'評価項目(標準)'!I7="","",+'評価項目(標準)'!I7)</f>
        <v>5</v>
      </c>
      <c r="H8" s="179" t="str">
        <f>+IF(+'評価項目(標準)'!F7="","",+'評価項目(標準)'!F7)</f>
        <v>四日市市、川越町内における工事実績あり</v>
      </c>
      <c r="I8" s="365"/>
      <c r="J8" s="359" t="str">
        <f>IF(I8="","",IF(I8=H8,G8,IF(I8=H9,G9)))</f>
        <v/>
      </c>
      <c r="K8" s="365"/>
      <c r="L8" s="359" t="str">
        <f>IF(K8="","",IF(K8=H8,G8,IF(K8=H9,G9)))</f>
        <v/>
      </c>
      <c r="M8" s="359" t="str">
        <f>IF(J8="","",IF(L8="","",ROUNDUP(AVERAGE(J8,L8),1)))</f>
        <v/>
      </c>
    </row>
    <row r="9" spans="2:15" ht="31.5" customHeight="1" x14ac:dyDescent="0.15">
      <c r="B9" s="382"/>
      <c r="C9" s="389"/>
      <c r="D9" s="386"/>
      <c r="E9" s="372"/>
      <c r="F9" s="397"/>
      <c r="G9" s="81">
        <f>+IF(+'評価項目(標準)'!I8="","",+'評価項目(標準)'!I8)</f>
        <v>0</v>
      </c>
      <c r="H9" s="179" t="str">
        <f>+IF(+'評価項目(標準)'!F8="","",+'評価項目(標準)'!F8)</f>
        <v>工事実績なし</v>
      </c>
      <c r="I9" s="366"/>
      <c r="J9" s="360"/>
      <c r="K9" s="366"/>
      <c r="L9" s="360"/>
      <c r="M9" s="360"/>
    </row>
    <row r="10" spans="2:15" ht="31.5" customHeight="1" x14ac:dyDescent="0.15">
      <c r="B10" s="382"/>
      <c r="C10" s="389"/>
      <c r="D10" s="395"/>
      <c r="E10" s="384" t="str">
        <f>IF(+'評価項目(標準)'!E9="","",+'評価項目(標準)'!E9)</f>
        <v>　公共施設美化活動実績</v>
      </c>
      <c r="F10" s="398">
        <f>+IF(+'評価項目(標準)'!J9="","",+'評価項目(標準)'!J9)</f>
        <v>3</v>
      </c>
      <c r="G10" s="80">
        <f>+IF(+'評価項目(標準)'!I9="","",+'評価項目(標準)'!I9)</f>
        <v>3</v>
      </c>
      <c r="H10" s="180" t="str">
        <f>+IF(+'評価項目(標準)'!F9="","",+'評価項目(標準)'!F9)</f>
        <v>有</v>
      </c>
      <c r="I10" s="365"/>
      <c r="J10" s="361" t="str">
        <f>IF(I10="","",IF(I10=H10,G10,IF(I10=H11,G11)))</f>
        <v/>
      </c>
      <c r="K10" s="365"/>
      <c r="L10" s="361" t="str">
        <f>IF(K10="","",IF(K10=H10,G10,IF(K10=H11,G11)))</f>
        <v/>
      </c>
      <c r="M10" s="359" t="str">
        <f>IF(J10="","",IF(L10="","",ROUNDUP(AVERAGE(J10,L10),1)))</f>
        <v/>
      </c>
    </row>
    <row r="11" spans="2:15" ht="31.5" customHeight="1" x14ac:dyDescent="0.15">
      <c r="B11" s="382"/>
      <c r="C11" s="389"/>
      <c r="D11" s="395"/>
      <c r="E11" s="271"/>
      <c r="F11" s="399"/>
      <c r="G11" s="80">
        <f>+IF(+'評価項目(標準)'!I10="","",+'評価項目(標準)'!I10)</f>
        <v>0</v>
      </c>
      <c r="H11" s="180" t="str">
        <f>+IF(+'評価項目(標準)'!F10="","",+'評価項目(標準)'!F10)</f>
        <v>無</v>
      </c>
      <c r="I11" s="368"/>
      <c r="J11" s="362"/>
      <c r="K11" s="368"/>
      <c r="L11" s="362"/>
      <c r="M11" s="387"/>
    </row>
    <row r="12" spans="2:15" ht="31.5" customHeight="1" x14ac:dyDescent="0.15">
      <c r="B12" s="382"/>
      <c r="C12" s="389"/>
      <c r="D12" s="395"/>
      <c r="E12" s="384" t="str">
        <f>IF(+'評価項目(標準)'!E11="","",+'評価項目(標準)'!E11)</f>
        <v>災害協定の評価</v>
      </c>
      <c r="F12" s="398">
        <f>+IF(+'評価項目(標準)'!J11="","",+'評価項目(標準)'!J11)</f>
        <v>9</v>
      </c>
      <c r="G12" s="80">
        <f>+IF(+'評価項目(標準)'!I11="","",+'評価項目(標準)'!I11)</f>
        <v>9</v>
      </c>
      <c r="H12" s="173" t="str">
        <f>+IF(+'評価項目(標準)'!F11="","",+'評価項目(標準)'!F11)</f>
        <v>災害協定１の実績あり</v>
      </c>
      <c r="I12" s="365"/>
      <c r="J12" s="361" t="str">
        <f>IF(I12="","",VLOOKUP(I12,'評価項目(標準)'!F11:I13,4,FALSE))</f>
        <v/>
      </c>
      <c r="K12" s="365"/>
      <c r="L12" s="361" t="str">
        <f>IF(K12="","",VLOOKUP(K12,'評価項目(標準)'!F11:I13,4,FALSE))</f>
        <v/>
      </c>
      <c r="M12" s="359" t="str">
        <f>IF(J12="","",IF(L12="","",ROUNDUP(AVERAGE(J12,L12),1)))</f>
        <v/>
      </c>
    </row>
    <row r="13" spans="2:15" ht="31.5" customHeight="1" x14ac:dyDescent="0.15">
      <c r="B13" s="382"/>
      <c r="C13" s="389"/>
      <c r="D13" s="395"/>
      <c r="E13" s="271"/>
      <c r="F13" s="399"/>
      <c r="G13" s="80">
        <f>+IF(+'評価項目(標準)'!I12="","",+'評価項目(標準)'!I12)</f>
        <v>3</v>
      </c>
      <c r="H13" s="173" t="str">
        <f>+IF(+'評価項目(標準)'!F12="","",+'評価項目(標準)'!F12)</f>
        <v>災害協定２の実績あり</v>
      </c>
      <c r="I13" s="368"/>
      <c r="J13" s="362"/>
      <c r="K13" s="368"/>
      <c r="L13" s="362"/>
      <c r="M13" s="387"/>
    </row>
    <row r="14" spans="2:15" ht="31.5" customHeight="1" x14ac:dyDescent="0.15">
      <c r="B14" s="382"/>
      <c r="C14" s="389"/>
      <c r="D14" s="395"/>
      <c r="E14" s="271"/>
      <c r="F14" s="399"/>
      <c r="G14" s="80">
        <f>+IF(+'評価項目(標準)'!I13="","",+'評価項目(標準)'!I13)</f>
        <v>0</v>
      </c>
      <c r="H14" s="180" t="str">
        <f>+IF(+'評価項目(標準)'!F13="","",+'評価項目(標準)'!F13)</f>
        <v>実績なし</v>
      </c>
      <c r="I14" s="368"/>
      <c r="J14" s="362"/>
      <c r="K14" s="368"/>
      <c r="L14" s="362"/>
      <c r="M14" s="387"/>
    </row>
    <row r="15" spans="2:15" ht="39.950000000000003" customHeight="1" x14ac:dyDescent="0.15">
      <c r="B15" s="382"/>
      <c r="C15" s="381" t="str">
        <f>IF(+'評価項目(標準)'!C14="","",+'評価項目(標準)'!C14)</f>
        <v>社会貢献度</v>
      </c>
      <c r="D15" s="369" t="str">
        <f>IF(+'評価項目(標準)'!D14="","",+'評価項目(標準)'!D14)</f>
        <v>社会貢献度</v>
      </c>
      <c r="E15" s="391" t="str">
        <f>IF(+'評価項目(標準)'!E14="","",+'評価項目(標準)'!E14)</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5" s="398">
        <f>+IF(+'評価項目(標準)'!J14="","",+'評価項目(標準)'!J14)</f>
        <v>4</v>
      </c>
      <c r="G15" s="404" t="s">
        <v>123</v>
      </c>
      <c r="H15" s="405"/>
      <c r="I15" s="365"/>
      <c r="J15" s="359" t="str">
        <f>IF(I15="","",IF(I15=H16,G16,IF(I15=H17,G17,IF(I15=H18,G18,IF(I15=H19,G19,IF(I15=H20,G20))))))</f>
        <v/>
      </c>
      <c r="K15" s="365"/>
      <c r="L15" s="359" t="str">
        <f>IF(K15="","",IF(K15=H16,G16,IF(K15=H17,G17,IF(K15=H18,G18,IF(K15=H19,G19,IF(K15=H20,G20))))))</f>
        <v/>
      </c>
      <c r="M15" s="359" t="str">
        <f>IF(J15="","",IF(L15="","",ROUNDUP(AVERAGE(J15,L15),1)))</f>
        <v/>
      </c>
    </row>
    <row r="16" spans="2:15" ht="39.950000000000003" customHeight="1" x14ac:dyDescent="0.15">
      <c r="B16" s="382"/>
      <c r="C16" s="382"/>
      <c r="D16" s="272"/>
      <c r="E16" s="392"/>
      <c r="F16" s="399"/>
      <c r="G16" s="83">
        <f>+IF(+'評価項目(標準)'!I15="","",+'評価項目(標準)'!I15)</f>
        <v>4</v>
      </c>
      <c r="H16" s="171" t="str">
        <f>+IF(+'評価項目(標準)'!F15="","",+'評価項目(標準)'!F15)</f>
        <v>４点</v>
      </c>
      <c r="I16" s="368"/>
      <c r="J16" s="387"/>
      <c r="K16" s="368"/>
      <c r="L16" s="387"/>
      <c r="M16" s="387"/>
    </row>
    <row r="17" spans="2:13" ht="39.950000000000003" customHeight="1" x14ac:dyDescent="0.15">
      <c r="B17" s="382"/>
      <c r="C17" s="382"/>
      <c r="D17" s="272"/>
      <c r="E17" s="392"/>
      <c r="F17" s="399"/>
      <c r="G17" s="83">
        <f>+IF(+'評価項目(標準)'!I16="","",+'評価項目(標準)'!I16)</f>
        <v>3</v>
      </c>
      <c r="H17" s="171" t="str">
        <f>+IF(+'評価項目(標準)'!F16="","",+'評価項目(標準)'!F16)</f>
        <v>３点</v>
      </c>
      <c r="I17" s="368"/>
      <c r="J17" s="387"/>
      <c r="K17" s="368"/>
      <c r="L17" s="387"/>
      <c r="M17" s="387"/>
    </row>
    <row r="18" spans="2:13" ht="39.950000000000003" customHeight="1" x14ac:dyDescent="0.15">
      <c r="B18" s="382"/>
      <c r="C18" s="382"/>
      <c r="D18" s="272"/>
      <c r="E18" s="392"/>
      <c r="F18" s="399"/>
      <c r="G18" s="83">
        <f>+IF(+'評価項目(標準)'!I17="","",+'評価項目(標準)'!I17)</f>
        <v>2</v>
      </c>
      <c r="H18" s="171" t="str">
        <f>+IF(+'評価項目(標準)'!F17="","",+'評価項目(標準)'!F17)</f>
        <v>２点</v>
      </c>
      <c r="I18" s="368"/>
      <c r="J18" s="387"/>
      <c r="K18" s="368"/>
      <c r="L18" s="387"/>
      <c r="M18" s="387"/>
    </row>
    <row r="19" spans="2:13" ht="39.950000000000003" customHeight="1" x14ac:dyDescent="0.15">
      <c r="B19" s="382"/>
      <c r="C19" s="382"/>
      <c r="D19" s="272"/>
      <c r="E19" s="392"/>
      <c r="F19" s="399"/>
      <c r="G19" s="83">
        <f>+IF(+'評価項目(標準)'!I18="","",+'評価項目(標準)'!I18)</f>
        <v>1</v>
      </c>
      <c r="H19" s="171" t="str">
        <f>+IF(+'評価項目(標準)'!F18="","",+'評価項目(標準)'!F18)</f>
        <v>１点</v>
      </c>
      <c r="I19" s="368"/>
      <c r="J19" s="387"/>
      <c r="K19" s="368"/>
      <c r="L19" s="387"/>
      <c r="M19" s="387"/>
    </row>
    <row r="20" spans="2:13" ht="39.950000000000003" customHeight="1" x14ac:dyDescent="0.15">
      <c r="B20" s="382"/>
      <c r="C20" s="382"/>
      <c r="D20" s="272"/>
      <c r="E20" s="393"/>
      <c r="F20" s="400"/>
      <c r="G20" s="83">
        <f>+IF(+'評価項目(標準)'!I19="","",+'評価項目(標準)'!I19)</f>
        <v>0</v>
      </c>
      <c r="H20" s="171" t="str">
        <f>+IF(+'評価項目(標準)'!F19="","",+'評価項目(標準)'!F19)</f>
        <v>実績（取得点）なし</v>
      </c>
      <c r="I20" s="366"/>
      <c r="J20" s="360"/>
      <c r="K20" s="366"/>
      <c r="L20" s="360"/>
      <c r="M20" s="360"/>
    </row>
    <row r="21" spans="2:13" ht="31.5" customHeight="1" x14ac:dyDescent="0.15">
      <c r="B21" s="382"/>
      <c r="C21" s="382"/>
      <c r="D21" s="272"/>
      <c r="E21" s="384" t="str">
        <f>IF(+'評価項目(標準)'!E20="","",+'評価項目(標準)'!E20)</f>
        <v>県内企業による施工</v>
      </c>
      <c r="F21" s="398">
        <f>+IF(+'評価項目(標準)'!J20="","",+'評価項目(標準)'!J20)</f>
        <v>5</v>
      </c>
      <c r="G21" s="83">
        <f>+IF(+'評価項目(標準)'!I20="","",+'評価項目(標準)'!I20)</f>
        <v>5</v>
      </c>
      <c r="H21" s="173" t="str">
        <f>+IF(+'評価項目(標準)'!F20="","",+'評価項目(標準)'!F20)</f>
        <v>県内企業による施工の割合 70 ％以上</v>
      </c>
      <c r="I21" s="365"/>
      <c r="J21" s="359" t="str">
        <f>IF(I21="","",VLOOKUP(I21,'評価項目(標準)'!F20:I22,4,FALSE))</f>
        <v/>
      </c>
      <c r="K21" s="398" t="s">
        <v>141</v>
      </c>
      <c r="L21" s="435" t="s">
        <v>141</v>
      </c>
      <c r="M21" s="359" t="str">
        <f>J21</f>
        <v/>
      </c>
    </row>
    <row r="22" spans="2:13" ht="31.5" customHeight="1" x14ac:dyDescent="0.15">
      <c r="B22" s="382"/>
      <c r="C22" s="382"/>
      <c r="D22" s="272"/>
      <c r="E22" s="271"/>
      <c r="F22" s="399"/>
      <c r="G22" s="83">
        <f>+IF(+'評価項目(標準)'!I21="","",+'評価項目(標準)'!I21)</f>
        <v>3</v>
      </c>
      <c r="H22" s="176" t="str">
        <f>+IF(+'評価項目(標準)'!F21="","",+'評価項目(標準)'!F21)</f>
        <v>県内企業による施工の割合 50 ％以上</v>
      </c>
      <c r="I22" s="368"/>
      <c r="J22" s="387"/>
      <c r="K22" s="399"/>
      <c r="L22" s="436"/>
      <c r="M22" s="387"/>
    </row>
    <row r="23" spans="2:13" ht="31.5" customHeight="1" x14ac:dyDescent="0.15">
      <c r="B23" s="382"/>
      <c r="C23" s="390"/>
      <c r="D23" s="273"/>
      <c r="E23" s="385"/>
      <c r="F23" s="400"/>
      <c r="G23" s="83">
        <f>+IF(+'評価項目(標準)'!I22="","",+'評価項目(標準)'!I22)</f>
        <v>0</v>
      </c>
      <c r="H23" s="171" t="str">
        <f>+IF(+'評価項目(標準)'!F22="","",+'評価項目(標準)'!F22)</f>
        <v>上記以外</v>
      </c>
      <c r="I23" s="366"/>
      <c r="J23" s="360"/>
      <c r="K23" s="400"/>
      <c r="L23" s="437"/>
      <c r="M23" s="360"/>
    </row>
    <row r="24" spans="2:13" ht="31.5" customHeight="1" x14ac:dyDescent="0.15">
      <c r="B24" s="382"/>
      <c r="C24" s="381" t="str">
        <f>IF(+'評価項目(標準)'!C23="","",+'評価項目(標準)'!C23)</f>
        <v>企業の技術力等</v>
      </c>
      <c r="D24" s="369" t="str">
        <f>IF(+'評価項目(標準)'!D23="","",+'評価項目(標準)'!D23)</f>
        <v>工事実績</v>
      </c>
      <c r="E24" s="384" t="str">
        <f>IF(+'評価項目(標準)'!E23="","",+'評価項目(標準)'!E23)</f>
        <v>企業の工事実績</v>
      </c>
      <c r="F24" s="398">
        <f>+IF(+'評価項目(標準)'!J23="","",+'評価項目(標準)'!J23)</f>
        <v>20</v>
      </c>
      <c r="G24" s="83">
        <f>+IF(+'評価項目(標準)'!I23="","",+'評価項目(標準)'!I23)</f>
        <v>20</v>
      </c>
      <c r="H24" s="171" t="str">
        <f>+IF(+'評価項目(標準)'!F23="","",+'評価項目(標準)'!F23)</f>
        <v>評価対象工事の実績あり</v>
      </c>
      <c r="I24" s="365"/>
      <c r="J24" s="361" t="str">
        <f>IF(I24="","",VLOOKUP(I24,'評価項目(標準)'!F23:I24,4,FALSE))</f>
        <v/>
      </c>
      <c r="K24" s="365"/>
      <c r="L24" s="361" t="str">
        <f>IF(K24="","",VLOOKUP(K24,'評価項目(標準)'!F23:I24,4,FALSE))</f>
        <v/>
      </c>
      <c r="M24" s="359" t="str">
        <f>IF(J24="","",IF(L24="","",ROUNDUP(AVERAGE(J24,L24),1)))</f>
        <v/>
      </c>
    </row>
    <row r="25" spans="2:13" ht="31.5" customHeight="1" x14ac:dyDescent="0.15">
      <c r="B25" s="382"/>
      <c r="C25" s="382"/>
      <c r="D25" s="273"/>
      <c r="E25" s="385"/>
      <c r="F25" s="400"/>
      <c r="G25" s="83">
        <f>+IF(+'評価項目(標準)'!I24="","",+'評価項目(標準)'!I24)</f>
        <v>0</v>
      </c>
      <c r="H25" s="171" t="str">
        <f>+IF(+'評価項目(標準)'!F24="","",+'評価項目(標準)'!F24)</f>
        <v>評価対象工事の実績なし</v>
      </c>
      <c r="I25" s="366"/>
      <c r="J25" s="363"/>
      <c r="K25" s="366"/>
      <c r="L25" s="363"/>
      <c r="M25" s="360"/>
    </row>
    <row r="26" spans="2:13" ht="31.5" customHeight="1" x14ac:dyDescent="0.15">
      <c r="B26" s="382"/>
      <c r="C26" s="382"/>
      <c r="D26" s="369" t="str">
        <f>IF(+'評価項目(標準)'!D25="","",+'評価項目(標準)'!D25)</f>
        <v>工事成績</v>
      </c>
      <c r="E26" s="384" t="str">
        <f>IF(+'評価項目(標準)'!E25="","",+'評価項目(標準)'!E25)</f>
        <v>申告工事成績点又は総合点</v>
      </c>
      <c r="F26" s="398">
        <f>+IF(+'評価項目(標準)'!J25="","",+'評価項目(標準)'!J25)</f>
        <v>30</v>
      </c>
      <c r="G26" s="80">
        <f>IF(+'評価項目(標準)'!I25="","",+'評価項目(標準)'!I25)</f>
        <v>30</v>
      </c>
      <c r="H26" s="171" t="str">
        <f>IF(+'評価項目(標準)'!F25="","",+'評価項目(標準)'!F25)</f>
        <v xml:space="preserve">申告工事成績点が９０点以上の場合 </v>
      </c>
      <c r="I26" s="439"/>
      <c r="J26" s="424" t="str">
        <f>IF(NOT(ISNUMBER(I26)),"",IF(I26="","",IF(I26&gt;100,"",IF(I26&gt;90,G26,IF(I26&gt;=75,ROUNDDOWN((ROUND(I26-75,1)*G26/15),1),IF(I26&lt;75,0))))))</f>
        <v/>
      </c>
      <c r="K26" s="401"/>
      <c r="L26" s="424" t="str">
        <f>IF(NOT(ISNUMBER(K26)),"",IF(K26="","",IF(K26&gt;100,"",IF(K26&gt;90,G26,IF(K26&gt;=75,ROUNDDOWN((ROUND(K26-75,1)*G26/15),1),IF(K26&lt;75,0))))))</f>
        <v/>
      </c>
      <c r="M26" s="447" t="str">
        <f>IF(J26="","",IF(L26="","",ROUNDUP(AVERAGE(J26,L26),1)))</f>
        <v/>
      </c>
    </row>
    <row r="27" spans="2:13" ht="31.5" customHeight="1" x14ac:dyDescent="0.15">
      <c r="B27" s="382"/>
      <c r="C27" s="382"/>
      <c r="D27" s="272"/>
      <c r="E27" s="271"/>
      <c r="F27" s="399"/>
      <c r="G27" s="190" t="str">
        <f>IF(+'評価項目(標準)'!I26="","",+'評価項目(標準)'!I26)</f>
        <v/>
      </c>
      <c r="H27" s="404" t="str">
        <f>IF(+'評価項目(標準)'!F26="","",+'評価項目(標準)'!F26)</f>
        <v>申告工事成績点が７５点以上９０点未満の場合
(申告工事成績点－７５点)　×　３０／１５</v>
      </c>
      <c r="I27" s="440"/>
      <c r="J27" s="426"/>
      <c r="K27" s="402"/>
      <c r="L27" s="426"/>
      <c r="M27" s="447"/>
    </row>
    <row r="28" spans="2:13" ht="31.5" customHeight="1" x14ac:dyDescent="0.15">
      <c r="B28" s="382"/>
      <c r="C28" s="382"/>
      <c r="D28" s="272"/>
      <c r="E28" s="271"/>
      <c r="F28" s="399"/>
      <c r="G28" s="84" t="str">
        <f>IF(+'評価項目(標準)'!I27="","",+'評価項目(標準)'!I27)</f>
        <v>～</v>
      </c>
      <c r="H28" s="404"/>
      <c r="I28" s="440"/>
      <c r="J28" s="426"/>
      <c r="K28" s="402"/>
      <c r="L28" s="426"/>
      <c r="M28" s="447">
        <f>J28</f>
        <v>0</v>
      </c>
    </row>
    <row r="29" spans="2:13" ht="31.5" customHeight="1" x14ac:dyDescent="0.15">
      <c r="B29" s="382"/>
      <c r="C29" s="382"/>
      <c r="D29" s="272"/>
      <c r="E29" s="271"/>
      <c r="F29" s="399"/>
      <c r="G29" s="82" t="str">
        <f>IF(+'評価項目(標準)'!I28="","",+'評価項目(標準)'!I28)</f>
        <v/>
      </c>
      <c r="H29" s="404"/>
      <c r="I29" s="440"/>
      <c r="J29" s="426"/>
      <c r="K29" s="402"/>
      <c r="L29" s="426"/>
      <c r="M29" s="447"/>
    </row>
    <row r="30" spans="2:13" ht="31.5" customHeight="1" x14ac:dyDescent="0.15">
      <c r="B30" s="382"/>
      <c r="C30" s="382"/>
      <c r="D30" s="272"/>
      <c r="E30" s="271"/>
      <c r="F30" s="399"/>
      <c r="G30" s="80">
        <f>IF(+'評価項目(標準)'!I29="","",+'評価項目(標準)'!I29)</f>
        <v>0</v>
      </c>
      <c r="H30" s="171" t="str">
        <f>IF(+'評価項目(標準)'!F29="","",+'評価項目(標準)'!F29)</f>
        <v>申告工事成績点が７５点未満の場合</v>
      </c>
      <c r="I30" s="441"/>
      <c r="J30" s="426"/>
      <c r="K30" s="403"/>
      <c r="L30" s="426"/>
      <c r="M30" s="447">
        <f>J30</f>
        <v>0</v>
      </c>
    </row>
    <row r="31" spans="2:13" ht="31.5" customHeight="1" x14ac:dyDescent="0.15">
      <c r="B31" s="382"/>
      <c r="C31" s="382"/>
      <c r="D31" s="384" t="str">
        <f>IF(+'評価項目(標準)'!D30="","",+'評価項目(標準)'!D30)</f>
        <v>品質
マネジメント</v>
      </c>
      <c r="E31" s="384" t="str">
        <f>IF(+'評価項目(標準)'!E30="","",+'評価項目(標準)'!E30)</f>
        <v>品質マネジメントシステムの認証</v>
      </c>
      <c r="F31" s="398">
        <f>+IF(+'評価項目(標準)'!J30="","",+'評価項目(標準)'!J30)</f>
        <v>3</v>
      </c>
      <c r="G31" s="83">
        <f>+IF(+'評価項目(標準)'!I30="","",+'評価項目(標準)'!I30)</f>
        <v>3</v>
      </c>
      <c r="H31" s="171" t="str">
        <f>+IF(+'評価項目(標準)'!F30="","",+'評価項目(標準)'!F30)</f>
        <v>有</v>
      </c>
      <c r="I31" s="365"/>
      <c r="J31" s="433" t="str">
        <f>IF(I31="","",IF(I31=H31,G31,IF(I31=H32,G32)))</f>
        <v/>
      </c>
      <c r="K31" s="352"/>
      <c r="L31" s="433" t="str">
        <f>IF(K31="","",IF(K31=H31,G31,IF(K31=H32,G32)))</f>
        <v/>
      </c>
      <c r="M31" s="359" t="str">
        <f>IF(J31="","",IF(L31="","",ROUNDUP(AVERAGE(J31,L31),1)))</f>
        <v/>
      </c>
    </row>
    <row r="32" spans="2:13" ht="31.5" customHeight="1" x14ac:dyDescent="0.15">
      <c r="B32" s="382"/>
      <c r="C32" s="382"/>
      <c r="D32" s="271"/>
      <c r="E32" s="385"/>
      <c r="F32" s="400"/>
      <c r="G32" s="83">
        <f>+IF(+'評価項目(標準)'!I31="","",+'評価項目(標準)'!I31)</f>
        <v>0</v>
      </c>
      <c r="H32" s="171" t="str">
        <f>+IF(+'評価項目(標準)'!F31="","",+'評価項目(標準)'!F31)</f>
        <v>無</v>
      </c>
      <c r="I32" s="366"/>
      <c r="J32" s="433"/>
      <c r="K32" s="352"/>
      <c r="L32" s="433"/>
      <c r="M32" s="360"/>
    </row>
    <row r="33" spans="1:15" ht="31.5" customHeight="1" x14ac:dyDescent="0.15">
      <c r="B33" s="382"/>
      <c r="C33" s="382"/>
      <c r="D33" s="384" t="str">
        <f>IF(+'評価項目(標準)'!D32="","",+'評価項目(標準)'!D32)</f>
        <v>労働安全
衛生管理</v>
      </c>
      <c r="E33" s="384" t="str">
        <f>IF(+'評価項目(標準)'!E32="","",+'評価項目(標準)'!E32)</f>
        <v>労働安全衛生マネジメントシステムの認証</v>
      </c>
      <c r="F33" s="398">
        <f>+IF(+'評価項目(標準)'!J32="","",+'評価項目(標準)'!J32)</f>
        <v>5</v>
      </c>
      <c r="G33" s="83">
        <f>+IF(+'評価項目(標準)'!I32="","",+'評価項目(標準)'!I32)</f>
        <v>5</v>
      </c>
      <c r="H33" s="173" t="str">
        <f>IF(+'評価項目(標準)'!F32="","",+'評価項目(標準)'!F32)</f>
        <v>有</v>
      </c>
      <c r="I33" s="367"/>
      <c r="J33" s="433" t="str">
        <f>IF(I33="","",IF(I33=H33,G33,IF(I33=H34,G34)))</f>
        <v/>
      </c>
      <c r="K33" s="367"/>
      <c r="L33" s="433" t="str">
        <f>IF(K33="","",IF(K33=H33,G33,IF(K33=H34,G34)))</f>
        <v/>
      </c>
      <c r="M33" s="359" t="str">
        <f>IF(J33="","",IF(L33="","",ROUNDUP(AVERAGE(J33,L33),1)))</f>
        <v/>
      </c>
    </row>
    <row r="34" spans="1:15" ht="31.5" customHeight="1" thickBot="1" x14ac:dyDescent="0.2">
      <c r="B34" s="382"/>
      <c r="C34" s="382"/>
      <c r="D34" s="386"/>
      <c r="E34" s="385"/>
      <c r="F34" s="400"/>
      <c r="G34" s="83">
        <f>+IF(+'評価項目(標準)'!I33="","",+'評価項目(標準)'!I33)</f>
        <v>0</v>
      </c>
      <c r="H34" s="173" t="str">
        <f>IF(+'評価項目(標準)'!F33="","",+'評価項目(標準)'!F33)</f>
        <v>無</v>
      </c>
      <c r="I34" s="367"/>
      <c r="J34" s="433"/>
      <c r="K34" s="367"/>
      <c r="L34" s="433"/>
      <c r="M34" s="360"/>
    </row>
    <row r="35" spans="1:15" ht="31.5" customHeight="1" thickTop="1" x14ac:dyDescent="0.15">
      <c r="B35" s="429" t="str">
        <f>IF('評価項目(標準)'!B34="","",+'評価項目(標準)'!B34)</f>
        <v>技術者の能力</v>
      </c>
      <c r="C35" s="347" t="str">
        <f>IF(+'評価項目(標準)'!C34="","",+'評価項目(標準)'!C34)</f>
        <v>技術者の能力</v>
      </c>
      <c r="D35" s="357" t="str">
        <f>IF(+'評価項目(標準)'!D34="","",+'評価項目(標準)'!D34)</f>
        <v>配置予定
技術者の
工事実績</v>
      </c>
      <c r="E35" s="357" t="str">
        <f>IF(+'評価項目(標準)'!E34="","",+'評価項目(標準)'!E34)</f>
        <v>主任（監理）技術者又は
現場代理人としての工事実績</v>
      </c>
      <c r="F35" s="358">
        <f>+IF(+'評価項目(標準)'!J34="","",+'評価項目(標準)'!J34)</f>
        <v>20</v>
      </c>
      <c r="G35" s="126">
        <f>+IF(+'評価項目(標準)'!I34="","",+'評価項目(標準)'!I34)</f>
        <v>20</v>
      </c>
      <c r="H35" s="174" t="str">
        <f>+IF(+'評価項目(標準)'!F34="","",+'評価項目(標準)'!F34)</f>
        <v>評価対象工事の実績あり</v>
      </c>
      <c r="I35" s="351"/>
      <c r="J35" s="364" t="str">
        <f>IF(I35="","",VLOOKUP(I35,'評価項目(標準)'!F34:I35,4,FALSE))</f>
        <v/>
      </c>
      <c r="K35" s="351"/>
      <c r="L35" s="364" t="str">
        <f>IF(K35="","",VLOOKUP(K35,'評価項目(標準)'!F34:I35,4,FALSE))</f>
        <v/>
      </c>
      <c r="M35" s="438" t="str">
        <f>IF(J35="","",IF(L35="","",ROUNDUP(AVERAGE(J35,L35),1)))</f>
        <v/>
      </c>
    </row>
    <row r="36" spans="1:15" ht="31.5" customHeight="1" x14ac:dyDescent="0.15">
      <c r="B36" s="430"/>
      <c r="C36" s="348"/>
      <c r="D36" s="350"/>
      <c r="E36" s="350"/>
      <c r="F36" s="354"/>
      <c r="G36" s="83">
        <f>+IF(+'評価項目(標準)'!I35="","",+'評価項目(標準)'!I35)</f>
        <v>0</v>
      </c>
      <c r="H36" s="171" t="str">
        <f>+IF(+'評価項目(標準)'!F35="","",+'評価項目(標準)'!F35)</f>
        <v>評価対象工事の実績なし</v>
      </c>
      <c r="I36" s="352"/>
      <c r="J36" s="345"/>
      <c r="K36" s="352"/>
      <c r="L36" s="345"/>
      <c r="M36" s="433"/>
    </row>
    <row r="37" spans="1:15" ht="31.5" customHeight="1" x14ac:dyDescent="0.15">
      <c r="B37" s="430"/>
      <c r="C37" s="348"/>
      <c r="D37" s="350" t="str">
        <f>IF(+'評価項目(標準)'!D36="","",+'評価項目(標準)'!D36)</f>
        <v>配置予定技術者の
資格保有状況</v>
      </c>
      <c r="E37" s="350" t="str">
        <f>IF(+'評価項目(標準)'!E36="","",+'評価項目(標準)'!E36)</f>
        <v>舗装工事に係る資格</v>
      </c>
      <c r="F37" s="354">
        <f>+IF(+'評価項目(標準)'!J36="","",+'評価項目(標準)'!J36)</f>
        <v>5</v>
      </c>
      <c r="G37" s="83">
        <f>+IF(+'評価項目(標準)'!I36="","",+'評価項目(標準)'!I36)</f>
        <v>5</v>
      </c>
      <c r="H37" s="171" t="str">
        <f>+IF(+'評価項目(標準)'!F36="","",+'評価項目(標準)'!F36)</f>
        <v>１級舗装施工管理技術者の資格保有</v>
      </c>
      <c r="I37" s="352"/>
      <c r="J37" s="345" t="str">
        <f>IF(I37="","",VLOOKUP(I37,'評価項目(標準)'!F36:I38,4,FALSE))</f>
        <v/>
      </c>
      <c r="K37" s="352"/>
      <c r="L37" s="345" t="str">
        <f>IF(K37="","",VLOOKUP(K37,'評価項目(標準)'!F36:I38,4,FALSE))</f>
        <v/>
      </c>
      <c r="M37" s="433" t="str">
        <f>IF(J37="","",IF(L37="","",ROUNDUP(AVERAGE(J37,L37),1)))</f>
        <v/>
      </c>
    </row>
    <row r="38" spans="1:15" ht="31.5" customHeight="1" x14ac:dyDescent="0.15">
      <c r="B38" s="430"/>
      <c r="C38" s="348"/>
      <c r="D38" s="350"/>
      <c r="E38" s="350"/>
      <c r="F38" s="354"/>
      <c r="G38" s="83">
        <f>+IF(+'評価項目(標準)'!I37="","",+'評価項目(標準)'!I37)</f>
        <v>3</v>
      </c>
      <c r="H38" s="171" t="str">
        <f>+IF(+'評価項目(標準)'!F37="","",+'評価項目(標準)'!F37)</f>
        <v>２級舗装施工管理技術者の資格保有</v>
      </c>
      <c r="I38" s="352"/>
      <c r="J38" s="345"/>
      <c r="K38" s="352"/>
      <c r="L38" s="345"/>
      <c r="M38" s="433"/>
    </row>
    <row r="39" spans="1:15" ht="31.5" customHeight="1" x14ac:dyDescent="0.15">
      <c r="B39" s="430"/>
      <c r="C39" s="348"/>
      <c r="D39" s="350"/>
      <c r="E39" s="350"/>
      <c r="F39" s="354"/>
      <c r="G39" s="83">
        <f>+IF(+'評価項目(標準)'!I38="","",+'評価項目(標準)'!I38)</f>
        <v>0</v>
      </c>
      <c r="H39" s="171" t="str">
        <f>+IF(+'評価項目(標準)'!F38="","",+'評価項目(標準)'!F38)</f>
        <v>無</v>
      </c>
      <c r="I39" s="352"/>
      <c r="J39" s="345"/>
      <c r="K39" s="352"/>
      <c r="L39" s="345"/>
      <c r="M39" s="433"/>
    </row>
    <row r="40" spans="1:15" ht="31.5" customHeight="1" x14ac:dyDescent="0.15">
      <c r="B40" s="430"/>
      <c r="C40" s="348"/>
      <c r="D40" s="350" t="str">
        <f>IF(+'評価項目(標準)'!D39="","",+'評価項目(標準)'!D39)</f>
        <v>配置予定技術者
のCPD
（継続学習制度）
取組実績</v>
      </c>
      <c r="E40" s="350" t="str">
        <f>IF(+'評価項目(標準)'!E39="","",+'評価項目(標準)'!E39)</f>
        <v>各団体が発行するCPDの取組実績</v>
      </c>
      <c r="F40" s="354">
        <f>+IF(+'評価項目(標準)'!J39="","",+'評価項目(標準)'!J39)</f>
        <v>5</v>
      </c>
      <c r="G40" s="83">
        <f>+IF(+'評価項目(標準)'!I39="","",+'評価項目(標準)'!I39)</f>
        <v>5</v>
      </c>
      <c r="H40" s="171" t="str">
        <f>+IF(+'評価項目(標準)'!F39="","",+'評価項目(標準)'!F39)</f>
        <v>換算後の単位数の合計が推奨単位以上</v>
      </c>
      <c r="I40" s="352"/>
      <c r="J40" s="345" t="str">
        <f>IF(I40="","",IF(I40=H40,G40,IF(I40=H41,G41,IF(I40=H42,G42))))</f>
        <v/>
      </c>
      <c r="K40" s="352"/>
      <c r="L40" s="345" t="str">
        <f>IF(K40="","",IF(K40=H40,G40,IF(K40=H41,G41,IF(K40=H42,G42))))</f>
        <v/>
      </c>
      <c r="M40" s="433" t="str">
        <f>IF(J40="","",IF(L40="","",ROUNDUP(AVERAGE(J40,L40),1)))</f>
        <v/>
      </c>
    </row>
    <row r="41" spans="1:15" ht="31.5" customHeight="1" x14ac:dyDescent="0.15">
      <c r="B41" s="430"/>
      <c r="C41" s="348"/>
      <c r="D41" s="350"/>
      <c r="E41" s="350"/>
      <c r="F41" s="354"/>
      <c r="G41" s="83">
        <f>+IF(+'評価項目(標準)'!I40="","",+'評価項目(標準)'!I40)</f>
        <v>3</v>
      </c>
      <c r="H41" s="171" t="str">
        <f>+IF(+'評価項目(標準)'!F40="","",+'評価項目(標準)'!F40)</f>
        <v>換算後の単位数の合計が推奨単位の1/2以上</v>
      </c>
      <c r="I41" s="352"/>
      <c r="J41" s="345"/>
      <c r="K41" s="352"/>
      <c r="L41" s="345"/>
      <c r="M41" s="433"/>
    </row>
    <row r="42" spans="1:15" ht="31.5" customHeight="1" thickBot="1" x14ac:dyDescent="0.2">
      <c r="B42" s="431"/>
      <c r="C42" s="349"/>
      <c r="D42" s="353"/>
      <c r="E42" s="353"/>
      <c r="F42" s="355"/>
      <c r="G42" s="85">
        <f>+IF(+'評価項目(標準)'!I41="","",+'評価項目(標準)'!I41)</f>
        <v>0</v>
      </c>
      <c r="H42" s="172" t="str">
        <f>+IF(+'評価項目(標準)'!F41="","",+'評価項目(標準)'!F41)</f>
        <v>換算後の単位数の合計が推奨単位の1/2未満</v>
      </c>
      <c r="I42" s="356"/>
      <c r="J42" s="346"/>
      <c r="K42" s="356"/>
      <c r="L42" s="346"/>
      <c r="M42" s="434"/>
    </row>
    <row r="43" spans="1:15" ht="61.5" customHeight="1" thickTop="1" x14ac:dyDescent="0.15">
      <c r="B43" s="448" t="str">
        <f>IF(+'評価項目(標準)'!B48="","",+'評価項目(標準)'!B48)</f>
        <v>総合評価方式の不履行による
加算点の減点</v>
      </c>
      <c r="C43" s="449"/>
      <c r="D43" s="450"/>
      <c r="E43" s="420" t="str">
        <f>IF(+'評価項目(標準)'!E48="","",+'評価項目(標準)'!E48)</f>
        <v>当該工事の入札公告日が、四日市港管理組合が総合評価方式で発注した工事で不履行による減点措置が課されている期間内である場合、「技術提案等不履行確定通知書等」に記載した減点を行います。</v>
      </c>
      <c r="F43" s="421"/>
      <c r="G43" s="422"/>
      <c r="H43" s="178" t="str">
        <f>IF('評価項目(標準)'!I48="","",+'評価項目(標準)'!I48)</f>
        <v>△換算前
加算点満点
×1割
×件数</v>
      </c>
      <c r="I43" s="86"/>
      <c r="J43" s="87">
        <f>IF(+I43="",0,-(+'評価項目(標準)'!J50*0.1*I43))</f>
        <v>0</v>
      </c>
      <c r="K43" s="86"/>
      <c r="L43" s="127">
        <f>IF(+K43="",0,-(+'評価項目(標準)'!J50*0.1*K43))</f>
        <v>0</v>
      </c>
      <c r="M43" s="128" t="str">
        <f>IF(J43+L43=0,"",J43+L43)</f>
        <v/>
      </c>
    </row>
    <row r="44" spans="1:15" ht="61.5" customHeight="1" thickBot="1" x14ac:dyDescent="0.2">
      <c r="B44" s="350" t="s">
        <v>143</v>
      </c>
      <c r="C44" s="350"/>
      <c r="D44" s="350"/>
      <c r="E44" s="373" t="s">
        <v>144</v>
      </c>
      <c r="F44" s="373"/>
      <c r="G44" s="373"/>
      <c r="H44" s="173" t="s">
        <v>145</v>
      </c>
      <c r="I44" s="86"/>
      <c r="J44" s="87"/>
      <c r="K44" s="86"/>
      <c r="L44" s="129"/>
      <c r="M44" s="130" t="str">
        <f>IF(I44+K44&gt;0,-('評価項目(標準)'!J50*0.1),"")</f>
        <v/>
      </c>
    </row>
    <row r="45" spans="1:15" ht="26.25" customHeight="1" thickBot="1" x14ac:dyDescent="0.2">
      <c r="E45" s="88"/>
      <c r="F45" s="89"/>
      <c r="G45" s="90"/>
      <c r="I45" s="131"/>
      <c r="J45" s="132"/>
      <c r="K45" s="133"/>
      <c r="L45" s="134" t="s">
        <v>124</v>
      </c>
      <c r="M45" s="135">
        <f>ROUNDDOWN(SUM(M6:M42),0)+SUM(M43:M44)</f>
        <v>0</v>
      </c>
    </row>
    <row r="46" spans="1:15" ht="14.25" thickBot="1" x14ac:dyDescent="0.2"/>
    <row r="47" spans="1:15" s="93" customFormat="1" ht="21.75" customHeight="1" x14ac:dyDescent="0.15">
      <c r="A47" s="34"/>
      <c r="B47" s="99" t="s">
        <v>125</v>
      </c>
      <c r="C47" s="100"/>
      <c r="D47" s="100"/>
      <c r="E47" s="101"/>
      <c r="F47" s="101"/>
      <c r="G47" s="101"/>
      <c r="H47" s="101"/>
      <c r="I47" s="101"/>
      <c r="J47" s="101"/>
      <c r="K47" s="101"/>
      <c r="L47" s="102"/>
      <c r="M47" s="34"/>
      <c r="N47" s="34"/>
      <c r="O47" s="34"/>
    </row>
    <row r="48" spans="1:15" s="93" customFormat="1" ht="21.75" customHeight="1" x14ac:dyDescent="0.15">
      <c r="A48" s="34"/>
      <c r="B48" s="94" t="s">
        <v>126</v>
      </c>
      <c r="C48" s="103"/>
      <c r="D48" s="427" t="s">
        <v>127</v>
      </c>
      <c r="E48" s="427"/>
      <c r="F48" s="427"/>
      <c r="G48" s="427"/>
      <c r="H48" s="427"/>
      <c r="I48" s="427"/>
      <c r="J48" s="427"/>
      <c r="K48" s="168"/>
      <c r="L48" s="169"/>
      <c r="M48" s="34"/>
      <c r="N48" s="34"/>
      <c r="O48" s="34"/>
    </row>
    <row r="49" spans="1:13" ht="21.75" customHeight="1" x14ac:dyDescent="0.15">
      <c r="B49" s="94" t="s">
        <v>126</v>
      </c>
      <c r="C49" s="104"/>
      <c r="D49" s="427" t="s">
        <v>128</v>
      </c>
      <c r="E49" s="427"/>
      <c r="F49" s="427"/>
      <c r="G49" s="427"/>
      <c r="H49" s="427"/>
      <c r="I49" s="427"/>
      <c r="J49" s="427"/>
      <c r="K49" s="168"/>
      <c r="L49" s="169"/>
    </row>
    <row r="50" spans="1:13" ht="21.75" customHeight="1" x14ac:dyDescent="0.15">
      <c r="B50" s="95" t="s">
        <v>129</v>
      </c>
      <c r="C50" s="105" t="s">
        <v>130</v>
      </c>
      <c r="D50" s="106"/>
      <c r="E50" s="106"/>
      <c r="F50" s="106"/>
      <c r="G50" s="106"/>
      <c r="H50" s="106"/>
      <c r="I50" s="106"/>
      <c r="J50" s="106"/>
      <c r="K50" s="106"/>
      <c r="L50" s="107"/>
    </row>
    <row r="51" spans="1:13" ht="21.75" customHeight="1" thickBot="1" x14ac:dyDescent="0.2">
      <c r="B51" s="96" t="s">
        <v>129</v>
      </c>
      <c r="C51" s="108" t="s">
        <v>146</v>
      </c>
      <c r="D51" s="109"/>
      <c r="E51" s="109"/>
      <c r="F51" s="109"/>
      <c r="G51" s="109"/>
      <c r="H51" s="109"/>
      <c r="I51" s="109"/>
      <c r="J51" s="109"/>
      <c r="K51" s="109"/>
      <c r="L51" s="110"/>
    </row>
    <row r="52" spans="1:13" ht="7.5" customHeight="1" x14ac:dyDescent="0.15">
      <c r="B52" s="97"/>
      <c r="C52" s="97"/>
      <c r="D52" s="97"/>
      <c r="E52" s="98"/>
      <c r="F52" s="98"/>
      <c r="G52" s="98"/>
      <c r="H52" s="98"/>
      <c r="I52" s="98"/>
      <c r="J52" s="98"/>
      <c r="K52" s="98"/>
      <c r="L52" s="98"/>
    </row>
    <row r="53" spans="1:13" ht="23.25" customHeight="1" x14ac:dyDescent="0.15">
      <c r="A53" s="423"/>
      <c r="B53" s="423"/>
      <c r="C53" s="423"/>
      <c r="D53" s="423"/>
      <c r="E53" s="423"/>
      <c r="F53" s="423"/>
      <c r="G53" s="423"/>
      <c r="H53" s="423"/>
      <c r="I53" s="423"/>
      <c r="J53" s="423"/>
      <c r="K53" s="423"/>
      <c r="L53" s="423"/>
      <c r="M53" s="423"/>
    </row>
  </sheetData>
  <sheetProtection selectLockedCells="1"/>
  <mergeCells count="127">
    <mergeCell ref="A53:M53"/>
    <mergeCell ref="M26:M30"/>
    <mergeCell ref="J26:J30"/>
    <mergeCell ref="F31:F32"/>
    <mergeCell ref="I31:I32"/>
    <mergeCell ref="F33:F34"/>
    <mergeCell ref="F26:F30"/>
    <mergeCell ref="D33:D34"/>
    <mergeCell ref="B43:D43"/>
    <mergeCell ref="E33:E34"/>
    <mergeCell ref="I35:I36"/>
    <mergeCell ref="J35:J36"/>
    <mergeCell ref="D49:J49"/>
    <mergeCell ref="E43:G43"/>
    <mergeCell ref="D48:J48"/>
    <mergeCell ref="E40:E42"/>
    <mergeCell ref="F40:F42"/>
    <mergeCell ref="I40:I42"/>
    <mergeCell ref="J40:J42"/>
    <mergeCell ref="B44:D44"/>
    <mergeCell ref="E44:G44"/>
    <mergeCell ref="B6:B34"/>
    <mergeCell ref="C24:C34"/>
    <mergeCell ref="B35:B42"/>
    <mergeCell ref="D6:D9"/>
    <mergeCell ref="F10:F11"/>
    <mergeCell ref="I10:I11"/>
    <mergeCell ref="J10:J11"/>
    <mergeCell ref="I12:I14"/>
    <mergeCell ref="C6:C14"/>
    <mergeCell ref="E6:E7"/>
    <mergeCell ref="F6:F7"/>
    <mergeCell ref="B4:C5"/>
    <mergeCell ref="D4:D5"/>
    <mergeCell ref="E4:E5"/>
    <mergeCell ref="F4:F5"/>
    <mergeCell ref="I4:J4"/>
    <mergeCell ref="J6:J7"/>
    <mergeCell ref="E8:E9"/>
    <mergeCell ref="F8:F9"/>
    <mergeCell ref="I8:I9"/>
    <mergeCell ref="J8:J9"/>
    <mergeCell ref="H2:J2"/>
    <mergeCell ref="H3:M3"/>
    <mergeCell ref="M4:M5"/>
    <mergeCell ref="K4:L4"/>
    <mergeCell ref="J24:J25"/>
    <mergeCell ref="I6:I7"/>
    <mergeCell ref="M6:M7"/>
    <mergeCell ref="M8:M9"/>
    <mergeCell ref="L10:L11"/>
    <mergeCell ref="M24:M25"/>
    <mergeCell ref="G4:H4"/>
    <mergeCell ref="F3:G3"/>
    <mergeCell ref="J12:J14"/>
    <mergeCell ref="F12:F14"/>
    <mergeCell ref="K6:K7"/>
    <mergeCell ref="L6:L7"/>
    <mergeCell ref="K8:K9"/>
    <mergeCell ref="L8:L9"/>
    <mergeCell ref="M10:M11"/>
    <mergeCell ref="M12:M14"/>
    <mergeCell ref="M15:M20"/>
    <mergeCell ref="I37:I39"/>
    <mergeCell ref="J37:J39"/>
    <mergeCell ref="J31:J32"/>
    <mergeCell ref="I33:I34"/>
    <mergeCell ref="J33:J34"/>
    <mergeCell ref="I26:I30"/>
    <mergeCell ref="I15:I20"/>
    <mergeCell ref="J15:J20"/>
    <mergeCell ref="I21:I23"/>
    <mergeCell ref="J21:J23"/>
    <mergeCell ref="H27:H29"/>
    <mergeCell ref="I24:I25"/>
    <mergeCell ref="L26:L30"/>
    <mergeCell ref="K12:K14"/>
    <mergeCell ref="L12:L14"/>
    <mergeCell ref="K15:K20"/>
    <mergeCell ref="L15:L20"/>
    <mergeCell ref="K10:K11"/>
    <mergeCell ref="L24:L25"/>
    <mergeCell ref="K26:K30"/>
    <mergeCell ref="G15:H15"/>
    <mergeCell ref="M40:M42"/>
    <mergeCell ref="K21:K23"/>
    <mergeCell ref="L21:L23"/>
    <mergeCell ref="L35:L36"/>
    <mergeCell ref="K24:K25"/>
    <mergeCell ref="L40:L42"/>
    <mergeCell ref="K40:K42"/>
    <mergeCell ref="M31:M32"/>
    <mergeCell ref="M33:M34"/>
    <mergeCell ref="M35:M36"/>
    <mergeCell ref="K35:K36"/>
    <mergeCell ref="K33:K34"/>
    <mergeCell ref="L33:L34"/>
    <mergeCell ref="K31:K32"/>
    <mergeCell ref="K37:K39"/>
    <mergeCell ref="L37:L39"/>
    <mergeCell ref="M37:M39"/>
    <mergeCell ref="L31:L32"/>
    <mergeCell ref="M21:M23"/>
    <mergeCell ref="C35:C42"/>
    <mergeCell ref="D35:D36"/>
    <mergeCell ref="E35:E36"/>
    <mergeCell ref="F35:F36"/>
    <mergeCell ref="C15:C23"/>
    <mergeCell ref="E10:E11"/>
    <mergeCell ref="E12:E14"/>
    <mergeCell ref="D24:D25"/>
    <mergeCell ref="E21:E23"/>
    <mergeCell ref="E26:E30"/>
    <mergeCell ref="E24:E25"/>
    <mergeCell ref="F24:F25"/>
    <mergeCell ref="D31:D32"/>
    <mergeCell ref="D26:D30"/>
    <mergeCell ref="D37:D39"/>
    <mergeCell ref="E37:E39"/>
    <mergeCell ref="F37:F39"/>
    <mergeCell ref="E31:E32"/>
    <mergeCell ref="D15:D23"/>
    <mergeCell ref="E15:E20"/>
    <mergeCell ref="F21:F23"/>
    <mergeCell ref="F15:F20"/>
    <mergeCell ref="D40:D42"/>
    <mergeCell ref="D10:D14"/>
  </mergeCells>
  <phoneticPr fontId="2"/>
  <conditionalFormatting sqref="I6:I7">
    <cfRule type="cellIs" dxfId="24" priority="18" stopIfTrue="1" operator="equal">
      <formula>$F$6</formula>
    </cfRule>
  </conditionalFormatting>
  <conditionalFormatting sqref="I8:I9">
    <cfRule type="cellIs" dxfId="23" priority="33" stopIfTrue="1" operator="equal">
      <formula>$F$8</formula>
    </cfRule>
  </conditionalFormatting>
  <conditionalFormatting sqref="I10:I11">
    <cfRule type="cellIs" dxfId="22" priority="58" stopIfTrue="1" operator="equal">
      <formula>$F$10</formula>
    </cfRule>
  </conditionalFormatting>
  <conditionalFormatting sqref="I12:I14">
    <cfRule type="cellIs" dxfId="21" priority="57" stopIfTrue="1" operator="equal">
      <formula>$F$12</formula>
    </cfRule>
  </conditionalFormatting>
  <conditionalFormatting sqref="I15:I20 K15:K20">
    <cfRule type="cellIs" dxfId="20" priority="55" stopIfTrue="1" operator="equal">
      <formula>$F$15</formula>
    </cfRule>
  </conditionalFormatting>
  <conditionalFormatting sqref="I21:I23">
    <cfRule type="cellIs" dxfId="19" priority="32" stopIfTrue="1" operator="equal">
      <formula>$F$21</formula>
    </cfRule>
  </conditionalFormatting>
  <conditionalFormatting sqref="I24:I25 K24:K25">
    <cfRule type="cellIs" dxfId="18" priority="52" stopIfTrue="1" operator="equal">
      <formula>$F$24</formula>
    </cfRule>
  </conditionalFormatting>
  <conditionalFormatting sqref="I26">
    <cfRule type="cellIs" dxfId="17" priority="12" stopIfTrue="1" operator="equal">
      <formula>#REF!</formula>
    </cfRule>
  </conditionalFormatting>
  <conditionalFormatting sqref="I31:I32">
    <cfRule type="cellIs" dxfId="16" priority="53" stopIfTrue="1" operator="equal">
      <formula>$F$31</formula>
    </cfRule>
  </conditionalFormatting>
  <conditionalFormatting sqref="I33:I34">
    <cfRule type="cellIs" dxfId="15" priority="56" stopIfTrue="1" operator="equal">
      <formula>$F$33</formula>
    </cfRule>
  </conditionalFormatting>
  <conditionalFormatting sqref="I35:I39 K35:K39">
    <cfRule type="cellIs" dxfId="14" priority="2" stopIfTrue="1" operator="equal">
      <formula>$F$35</formula>
    </cfRule>
  </conditionalFormatting>
  <conditionalFormatting sqref="I40:I42">
    <cfRule type="cellIs" dxfId="13" priority="51" stopIfTrue="1" operator="equal">
      <formula>$F$40</formula>
    </cfRule>
  </conditionalFormatting>
  <conditionalFormatting sqref="K6">
    <cfRule type="cellIs" dxfId="12" priority="38" stopIfTrue="1" operator="equal">
      <formula>$F$6</formula>
    </cfRule>
  </conditionalFormatting>
  <conditionalFormatting sqref="K8:K9">
    <cfRule type="cellIs" dxfId="11" priority="24" stopIfTrue="1" operator="equal">
      <formula>$F$8</formula>
    </cfRule>
  </conditionalFormatting>
  <conditionalFormatting sqref="K10:K11">
    <cfRule type="cellIs" dxfId="10" priority="46" stopIfTrue="1" operator="equal">
      <formula>$F$10</formula>
    </cfRule>
  </conditionalFormatting>
  <conditionalFormatting sqref="K12:K14">
    <cfRule type="cellIs" dxfId="9" priority="45" stopIfTrue="1" operator="equal">
      <formula>$F$12</formula>
    </cfRule>
  </conditionalFormatting>
  <conditionalFormatting sqref="K26">
    <cfRule type="cellIs" dxfId="8" priority="11" stopIfTrue="1" operator="equal">
      <formula>#REF!</formula>
    </cfRule>
  </conditionalFormatting>
  <conditionalFormatting sqref="K31:K32">
    <cfRule type="cellIs" dxfId="7" priority="41" stopIfTrue="1" operator="equal">
      <formula>$F$31</formula>
    </cfRule>
  </conditionalFormatting>
  <conditionalFormatting sqref="K33:K34">
    <cfRule type="cellIs" dxfId="6" priority="5" stopIfTrue="1" operator="equal">
      <formula>$F$33</formula>
    </cfRule>
  </conditionalFormatting>
  <conditionalFormatting sqref="K40:K42">
    <cfRule type="cellIs" dxfId="5" priority="39" stopIfTrue="1" operator="equal">
      <formula>$F$40</formula>
    </cfRule>
  </conditionalFormatting>
  <conditionalFormatting sqref="K21:K23">
    <cfRule type="cellIs" dxfId="4" priority="63" stopIfTrue="1" operator="equal">
      <formula>#REF!</formula>
    </cfRule>
  </conditionalFormatting>
  <dataValidations count="12">
    <dataValidation type="list" allowBlank="1" showInputMessage="1" showErrorMessage="1" sqref="I8:I9 K8:K9">
      <formula1>$H$8:$H$9</formula1>
    </dataValidation>
    <dataValidation type="list" allowBlank="1" showInputMessage="1" showErrorMessage="1" sqref="I31:I32 K31:K32">
      <formula1>$H$31:$H$32</formula1>
    </dataValidation>
    <dataValidation type="list" allowBlank="1" showInputMessage="1" showErrorMessage="1" sqref="I21:I23">
      <formula1>$H$21:$H$23</formula1>
    </dataValidation>
    <dataValidation type="list" allowBlank="1" showInputMessage="1" showErrorMessage="1" sqref="I33:I34 K33:K34">
      <formula1>$H$33:$H$34</formula1>
    </dataValidation>
    <dataValidation type="list" allowBlank="1" showInputMessage="1" showErrorMessage="1" sqref="I10:I11 K10:K11">
      <formula1>$H$10:$H$11</formula1>
    </dataValidation>
    <dataValidation type="list" allowBlank="1" showInputMessage="1" showErrorMessage="1" sqref="I12:I14 K12:K14">
      <formula1>$H$12:$H$14</formula1>
    </dataValidation>
    <dataValidation type="list" allowBlank="1" showInputMessage="1" showErrorMessage="1" sqref="I40:I42 K40:K42">
      <formula1>$H$40:$H$42</formula1>
    </dataValidation>
    <dataValidation type="list" allowBlank="1" showInputMessage="1" showErrorMessage="1" sqref="I15:I20 K15:K20">
      <formula1>$H$16:$H$20</formula1>
    </dataValidation>
    <dataValidation type="list" allowBlank="1" showInputMessage="1" showErrorMessage="1" sqref="I37:I39 K37:K39">
      <formula1>$H$37:$H$39</formula1>
    </dataValidation>
    <dataValidation type="list" allowBlank="1" showInputMessage="1" showErrorMessage="1" sqref="K35:K36 I35:I36">
      <formula1>$H$35:$H$36</formula1>
    </dataValidation>
    <dataValidation type="list" allowBlank="1" showInputMessage="1" showErrorMessage="1" sqref="K24:K25 I24:I25">
      <formula1>$H$24:$H$25</formula1>
    </dataValidation>
    <dataValidation type="list" allowBlank="1" showInputMessage="1" showErrorMessage="1" sqref="I6:I7">
      <formula1>$H$6:$H$7</formula1>
    </dataValidation>
  </dataValidations>
  <printOptions horizontalCentered="1"/>
  <pageMargins left="0.39370078740157483" right="0.19685039370078741" top="0.59055118110236227" bottom="0.19685039370078741" header="0" footer="0"/>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2"/>
  <sheetViews>
    <sheetView view="pageBreakPreview" topLeftCell="A39" zoomScale="80" zoomScaleNormal="70" zoomScaleSheetLayoutView="80" workbookViewId="0">
      <selection activeCell="L50" sqref="L50:AI51"/>
    </sheetView>
  </sheetViews>
  <sheetFormatPr defaultColWidth="3.125" defaultRowHeight="18" customHeight="1" x14ac:dyDescent="0.15"/>
  <cols>
    <col min="1" max="70" width="3.875" style="43" customWidth="1"/>
    <col min="71" max="16384" width="3.125" style="43"/>
  </cols>
  <sheetData>
    <row r="1" spans="1:70" ht="22.5" customHeight="1" x14ac:dyDescent="0.15">
      <c r="A1" s="55" t="s">
        <v>147</v>
      </c>
      <c r="O1" s="143"/>
      <c r="P1" s="143"/>
      <c r="Q1" s="143"/>
      <c r="R1" s="140"/>
      <c r="S1" s="140"/>
      <c r="T1" s="140"/>
      <c r="U1" s="140"/>
      <c r="V1" s="140"/>
      <c r="W1" s="140"/>
      <c r="X1" s="140"/>
      <c r="Y1" s="140"/>
      <c r="Z1" s="140"/>
      <c r="AA1" s="140"/>
      <c r="AB1" s="140"/>
      <c r="AC1" s="140"/>
      <c r="AD1" s="140"/>
      <c r="AE1" s="140"/>
      <c r="AF1" s="140"/>
      <c r="AG1" s="140"/>
      <c r="AH1" s="140"/>
      <c r="AI1" s="140"/>
      <c r="AJ1" s="560" t="s">
        <v>148</v>
      </c>
      <c r="AK1" s="561"/>
      <c r="AL1" s="561"/>
      <c r="AM1" s="561"/>
      <c r="AN1" s="561"/>
      <c r="AO1" s="561"/>
      <c r="AP1" s="561"/>
      <c r="AQ1" s="561"/>
      <c r="AR1" s="561"/>
      <c r="AS1" s="561"/>
      <c r="AT1" s="561"/>
      <c r="AU1" s="561"/>
      <c r="AV1" s="561"/>
      <c r="AW1" s="561"/>
      <c r="AX1" s="561"/>
      <c r="AY1" s="561"/>
      <c r="AZ1" s="561"/>
      <c r="BA1" s="561"/>
      <c r="BB1" s="561"/>
      <c r="BC1" s="561"/>
      <c r="BD1" s="561"/>
      <c r="BE1" s="561"/>
      <c r="BF1" s="561"/>
      <c r="BG1" s="561"/>
      <c r="BH1" s="561"/>
      <c r="BI1" s="561"/>
      <c r="BJ1" s="561"/>
      <c r="BK1" s="561"/>
      <c r="BL1" s="561"/>
      <c r="BM1" s="561"/>
      <c r="BN1" s="561"/>
      <c r="BO1" s="561"/>
      <c r="BP1" s="561"/>
      <c r="BQ1" s="561"/>
      <c r="BR1" s="561"/>
    </row>
    <row r="2" spans="1:70" ht="22.5" customHeight="1" thickBot="1" x14ac:dyDescent="0.2">
      <c r="O2" s="487" t="s">
        <v>149</v>
      </c>
      <c r="P2" s="488"/>
      <c r="Q2" s="489"/>
      <c r="R2" s="490"/>
      <c r="S2" s="491"/>
      <c r="T2" s="491"/>
      <c r="U2" s="491"/>
      <c r="V2" s="491"/>
      <c r="W2" s="491"/>
      <c r="X2" s="491"/>
      <c r="Y2" s="491"/>
      <c r="Z2" s="491"/>
      <c r="AA2" s="491"/>
      <c r="AB2" s="491"/>
      <c r="AC2" s="491"/>
      <c r="AD2" s="491"/>
      <c r="AE2" s="491"/>
      <c r="AF2" s="491"/>
      <c r="AG2" s="491"/>
      <c r="AH2" s="491"/>
      <c r="AI2" s="492"/>
      <c r="AJ2" s="562"/>
      <c r="AK2" s="562"/>
      <c r="AL2" s="562"/>
      <c r="AM2" s="562"/>
      <c r="AN2" s="562"/>
      <c r="AO2" s="562"/>
      <c r="AP2" s="562"/>
      <c r="AQ2" s="562"/>
      <c r="AR2" s="562"/>
      <c r="AS2" s="562"/>
      <c r="AT2" s="562"/>
      <c r="AU2" s="562"/>
      <c r="AV2" s="562"/>
      <c r="AW2" s="562"/>
      <c r="AX2" s="562"/>
      <c r="AY2" s="562"/>
      <c r="AZ2" s="562"/>
      <c r="BA2" s="562"/>
      <c r="BB2" s="562"/>
      <c r="BC2" s="562"/>
      <c r="BD2" s="562"/>
      <c r="BE2" s="562"/>
      <c r="BF2" s="562"/>
      <c r="BG2" s="562"/>
      <c r="BH2" s="562"/>
      <c r="BI2" s="562"/>
      <c r="BJ2" s="562"/>
      <c r="BK2" s="562"/>
      <c r="BL2" s="562"/>
      <c r="BM2" s="562"/>
      <c r="BN2" s="562"/>
      <c r="BO2" s="562"/>
      <c r="BP2" s="562"/>
      <c r="BQ2" s="562"/>
      <c r="BR2" s="562"/>
    </row>
    <row r="3" spans="1:70" ht="15" customHeight="1" x14ac:dyDescent="0.15">
      <c r="A3" s="493" t="s">
        <v>150</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5"/>
      <c r="AJ3" s="493" t="s">
        <v>151</v>
      </c>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5"/>
    </row>
    <row r="4" spans="1:70" ht="15" customHeight="1" x14ac:dyDescent="0.15">
      <c r="A4" s="496"/>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8"/>
      <c r="AJ4" s="496"/>
      <c r="AK4" s="497"/>
      <c r="AL4" s="497"/>
      <c r="AM4" s="497"/>
      <c r="AN4" s="497"/>
      <c r="AO4" s="497"/>
      <c r="AP4" s="497"/>
      <c r="AQ4" s="497"/>
      <c r="AR4" s="497"/>
      <c r="AS4" s="497"/>
      <c r="AT4" s="497"/>
      <c r="AU4" s="497"/>
      <c r="AV4" s="497"/>
      <c r="AW4" s="497"/>
      <c r="AX4" s="497"/>
      <c r="AY4" s="497"/>
      <c r="AZ4" s="497"/>
      <c r="BA4" s="497"/>
      <c r="BB4" s="497"/>
      <c r="BC4" s="497"/>
      <c r="BD4" s="497"/>
      <c r="BE4" s="497"/>
      <c r="BF4" s="497"/>
      <c r="BG4" s="497"/>
      <c r="BH4" s="497"/>
      <c r="BI4" s="497"/>
      <c r="BJ4" s="497"/>
      <c r="BK4" s="497"/>
      <c r="BL4" s="497"/>
      <c r="BM4" s="497"/>
      <c r="BN4" s="497"/>
      <c r="BO4" s="497"/>
      <c r="BP4" s="497"/>
      <c r="BQ4" s="497"/>
      <c r="BR4" s="498"/>
    </row>
    <row r="5" spans="1:70" ht="20.100000000000001" customHeight="1" x14ac:dyDescent="0.15">
      <c r="A5" s="451" t="s">
        <v>15</v>
      </c>
      <c r="B5" s="452"/>
      <c r="C5" s="452"/>
      <c r="D5" s="453"/>
      <c r="E5" s="502" t="s">
        <v>152</v>
      </c>
      <c r="F5" s="503"/>
      <c r="G5" s="503"/>
      <c r="H5" s="503"/>
      <c r="I5" s="504"/>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9"/>
      <c r="AJ5" s="563" t="s">
        <v>153</v>
      </c>
      <c r="AK5" s="564"/>
      <c r="AL5" s="565" t="s">
        <v>154</v>
      </c>
      <c r="AM5" s="566"/>
      <c r="AN5" s="566"/>
      <c r="AO5" s="566"/>
      <c r="AP5" s="566"/>
      <c r="AQ5" s="566"/>
      <c r="AR5" s="566"/>
      <c r="AS5" s="566"/>
      <c r="AT5" s="566"/>
      <c r="AU5" s="566"/>
      <c r="AV5" s="566"/>
      <c r="AW5" s="566"/>
      <c r="AX5" s="566"/>
      <c r="AY5" s="566"/>
      <c r="AZ5" s="566"/>
      <c r="BA5" s="566"/>
      <c r="BB5" s="566"/>
      <c r="BC5" s="566"/>
      <c r="BD5" s="566"/>
      <c r="BE5" s="566"/>
      <c r="BF5" s="566"/>
      <c r="BG5" s="566"/>
      <c r="BH5" s="566"/>
      <c r="BI5" s="566"/>
      <c r="BJ5" s="566"/>
      <c r="BK5" s="566"/>
      <c r="BL5" s="566"/>
      <c r="BM5" s="566"/>
      <c r="BN5" s="566"/>
      <c r="BO5" s="566"/>
      <c r="BP5" s="566"/>
      <c r="BQ5" s="566"/>
      <c r="BR5" s="567"/>
    </row>
    <row r="6" spans="1:70" ht="20.100000000000001" customHeight="1" x14ac:dyDescent="0.15">
      <c r="A6" s="454"/>
      <c r="B6" s="455"/>
      <c r="C6" s="455"/>
      <c r="D6" s="456"/>
      <c r="E6" s="505"/>
      <c r="F6" s="506"/>
      <c r="G6" s="506"/>
      <c r="H6" s="506"/>
      <c r="I6" s="507"/>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1"/>
      <c r="AJ6" s="558"/>
      <c r="AK6" s="559"/>
      <c r="AL6" s="466"/>
      <c r="AM6" s="466"/>
      <c r="AN6" s="466"/>
      <c r="AO6" s="466"/>
      <c r="AP6" s="466"/>
      <c r="AQ6" s="466"/>
      <c r="AR6" s="466"/>
      <c r="AS6" s="466"/>
      <c r="AT6" s="466"/>
      <c r="AU6" s="466"/>
      <c r="AV6" s="466"/>
      <c r="AW6" s="466"/>
      <c r="AX6" s="466"/>
      <c r="AY6" s="466"/>
      <c r="AZ6" s="466"/>
      <c r="BA6" s="466"/>
      <c r="BB6" s="466"/>
      <c r="BC6" s="466"/>
      <c r="BD6" s="466"/>
      <c r="BE6" s="466"/>
      <c r="BF6" s="466"/>
      <c r="BG6" s="466"/>
      <c r="BH6" s="466"/>
      <c r="BI6" s="466"/>
      <c r="BJ6" s="466"/>
      <c r="BK6" s="466"/>
      <c r="BL6" s="466"/>
      <c r="BM6" s="466"/>
      <c r="BN6" s="466"/>
      <c r="BO6" s="466"/>
      <c r="BP6" s="466"/>
      <c r="BQ6" s="466"/>
      <c r="BR6" s="467"/>
    </row>
    <row r="7" spans="1:70" ht="20.100000000000001" customHeight="1" x14ac:dyDescent="0.15">
      <c r="A7" s="454"/>
      <c r="B7" s="455"/>
      <c r="C7" s="455"/>
      <c r="D7" s="456"/>
      <c r="E7" s="457" t="s">
        <v>155</v>
      </c>
      <c r="F7" s="458"/>
      <c r="G7" s="458"/>
      <c r="H7" s="458"/>
      <c r="I7" s="459"/>
      <c r="J7" s="512" t="s">
        <v>156</v>
      </c>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4"/>
      <c r="AJ7" s="568" t="s">
        <v>157</v>
      </c>
      <c r="AK7" s="559"/>
      <c r="AL7" s="569" t="s">
        <v>158</v>
      </c>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70"/>
    </row>
    <row r="8" spans="1:70" ht="20.100000000000001" customHeight="1" x14ac:dyDescent="0.15">
      <c r="A8" s="454"/>
      <c r="B8" s="455"/>
      <c r="C8" s="455"/>
      <c r="D8" s="456"/>
      <c r="E8" s="515" t="s">
        <v>159</v>
      </c>
      <c r="F8" s="516"/>
      <c r="G8" s="516"/>
      <c r="H8" s="516"/>
      <c r="I8" s="517"/>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9"/>
      <c r="AJ8" s="558"/>
      <c r="AK8" s="55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70"/>
    </row>
    <row r="9" spans="1:70" ht="20.100000000000001" customHeight="1" x14ac:dyDescent="0.15">
      <c r="A9" s="454"/>
      <c r="B9" s="455"/>
      <c r="C9" s="455"/>
      <c r="D9" s="456"/>
      <c r="E9" s="505"/>
      <c r="F9" s="506"/>
      <c r="G9" s="506"/>
      <c r="H9" s="506"/>
      <c r="I9" s="507"/>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1"/>
      <c r="AJ9" s="558"/>
      <c r="AK9" s="559"/>
      <c r="AL9" s="569"/>
      <c r="AM9" s="569"/>
      <c r="AN9" s="569"/>
      <c r="AO9" s="569"/>
      <c r="AP9" s="569"/>
      <c r="AQ9" s="569"/>
      <c r="AR9" s="569"/>
      <c r="AS9" s="569"/>
      <c r="AT9" s="569"/>
      <c r="AU9" s="569"/>
      <c r="AV9" s="569"/>
      <c r="AW9" s="569"/>
      <c r="AX9" s="569"/>
      <c r="AY9" s="569"/>
      <c r="AZ9" s="569"/>
      <c r="BA9" s="569"/>
      <c r="BB9" s="569"/>
      <c r="BC9" s="569"/>
      <c r="BD9" s="569"/>
      <c r="BE9" s="569"/>
      <c r="BF9" s="569"/>
      <c r="BG9" s="569"/>
      <c r="BH9" s="569"/>
      <c r="BI9" s="569"/>
      <c r="BJ9" s="569"/>
      <c r="BK9" s="569"/>
      <c r="BL9" s="569"/>
      <c r="BM9" s="569"/>
      <c r="BN9" s="569"/>
      <c r="BO9" s="569"/>
      <c r="BP9" s="569"/>
      <c r="BQ9" s="569"/>
      <c r="BR9" s="570"/>
    </row>
    <row r="10" spans="1:70" ht="20.100000000000001" customHeight="1" x14ac:dyDescent="0.15">
      <c r="A10" s="454"/>
      <c r="B10" s="455"/>
      <c r="C10" s="455"/>
      <c r="D10" s="456"/>
      <c r="E10" s="462" t="s">
        <v>160</v>
      </c>
      <c r="F10" s="455"/>
      <c r="G10" s="455"/>
      <c r="H10" s="455"/>
      <c r="I10" s="45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7"/>
      <c r="AJ10" s="558" t="s">
        <v>161</v>
      </c>
      <c r="AK10" s="559"/>
      <c r="AL10" s="569" t="s">
        <v>162</v>
      </c>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7"/>
    </row>
    <row r="11" spans="1:70" ht="20.100000000000001" customHeight="1" x14ac:dyDescent="0.15">
      <c r="A11" s="499"/>
      <c r="B11" s="500"/>
      <c r="C11" s="500"/>
      <c r="D11" s="501"/>
      <c r="E11" s="520"/>
      <c r="F11" s="500"/>
      <c r="G11" s="500"/>
      <c r="H11" s="500"/>
      <c r="I11" s="50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2"/>
      <c r="AJ11" s="558"/>
      <c r="AK11" s="559"/>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c r="BQ11" s="466"/>
      <c r="BR11" s="467"/>
    </row>
    <row r="12" spans="1:70" ht="20.100000000000001" customHeight="1" x14ac:dyDescent="0.15">
      <c r="A12" s="451" t="s">
        <v>163</v>
      </c>
      <c r="B12" s="452"/>
      <c r="C12" s="452"/>
      <c r="D12" s="453"/>
      <c r="E12" s="457" t="s">
        <v>164</v>
      </c>
      <c r="F12" s="458"/>
      <c r="G12" s="458"/>
      <c r="H12" s="458"/>
      <c r="I12" s="459"/>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1"/>
      <c r="AJ12" s="154"/>
      <c r="AK12" s="143"/>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55"/>
    </row>
    <row r="13" spans="1:70" ht="20.100000000000001" customHeight="1" x14ac:dyDescent="0.15">
      <c r="A13" s="454"/>
      <c r="B13" s="455"/>
      <c r="C13" s="455"/>
      <c r="D13" s="456"/>
      <c r="E13" s="462" t="s">
        <v>165</v>
      </c>
      <c r="F13" s="455"/>
      <c r="G13" s="455"/>
      <c r="H13" s="455"/>
      <c r="I13" s="45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7"/>
      <c r="AJ13" s="154"/>
      <c r="AK13" s="143"/>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55"/>
    </row>
    <row r="14" spans="1:70" ht="20.100000000000001" customHeight="1" x14ac:dyDescent="0.15">
      <c r="A14" s="454"/>
      <c r="B14" s="455"/>
      <c r="C14" s="455"/>
      <c r="D14" s="456"/>
      <c r="E14" s="462"/>
      <c r="F14" s="455"/>
      <c r="G14" s="455"/>
      <c r="H14" s="455"/>
      <c r="I14" s="45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7"/>
      <c r="AJ14" s="154"/>
      <c r="AK14" s="143"/>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55"/>
    </row>
    <row r="15" spans="1:70" ht="20.100000000000001" customHeight="1" thickBot="1" x14ac:dyDescent="0.2">
      <c r="A15" s="454"/>
      <c r="B15" s="455"/>
      <c r="C15" s="455"/>
      <c r="D15" s="456"/>
      <c r="E15" s="463"/>
      <c r="F15" s="464"/>
      <c r="G15" s="464"/>
      <c r="H15" s="464"/>
      <c r="I15" s="465"/>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9"/>
      <c r="AJ15" s="156"/>
      <c r="AK15" s="157"/>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9"/>
    </row>
    <row r="16" spans="1:70" ht="15" customHeight="1" thickTop="1" x14ac:dyDescent="0.15">
      <c r="A16" s="546"/>
      <c r="B16" s="547"/>
      <c r="C16" s="547"/>
      <c r="D16" s="547"/>
      <c r="E16" s="547"/>
      <c r="F16" s="547"/>
      <c r="G16" s="544" t="s">
        <v>166</v>
      </c>
      <c r="H16" s="544"/>
      <c r="I16" s="544"/>
      <c r="J16" s="544"/>
      <c r="K16" s="544"/>
      <c r="L16" s="544"/>
      <c r="M16" s="544"/>
      <c r="N16" s="544"/>
      <c r="O16" s="544"/>
      <c r="P16" s="544"/>
      <c r="Q16" s="544"/>
      <c r="R16" s="544"/>
      <c r="S16" s="544"/>
      <c r="T16" s="544"/>
      <c r="U16" s="544"/>
      <c r="V16" s="544"/>
      <c r="W16" s="544"/>
      <c r="X16" s="544"/>
      <c r="Y16" s="544"/>
      <c r="Z16" s="544"/>
      <c r="AA16" s="544"/>
      <c r="AB16" s="544"/>
      <c r="AC16" s="544"/>
      <c r="AD16" s="189"/>
      <c r="AE16" s="44"/>
      <c r="AF16" s="44"/>
      <c r="AG16" s="44"/>
      <c r="AH16" s="44"/>
      <c r="AI16" s="45"/>
      <c r="AJ16" s="571" t="s">
        <v>167</v>
      </c>
      <c r="AK16" s="572"/>
      <c r="AL16" s="572"/>
      <c r="AM16" s="572"/>
      <c r="AN16" s="572"/>
      <c r="AO16" s="572"/>
      <c r="AP16" s="572"/>
      <c r="AQ16" s="572"/>
      <c r="AR16" s="572"/>
      <c r="AS16" s="572"/>
      <c r="AT16" s="572"/>
      <c r="AU16" s="572"/>
      <c r="AV16" s="572"/>
      <c r="AW16" s="572"/>
      <c r="AX16" s="572"/>
      <c r="AY16" s="572"/>
      <c r="AZ16" s="572"/>
      <c r="BA16" s="572"/>
      <c r="BB16" s="572"/>
      <c r="BC16" s="572"/>
      <c r="BD16" s="572"/>
      <c r="BE16" s="572"/>
      <c r="BF16" s="572"/>
      <c r="BG16" s="572"/>
      <c r="BH16" s="572"/>
      <c r="BI16" s="572"/>
      <c r="BJ16" s="572"/>
      <c r="BK16" s="572"/>
      <c r="BL16" s="572"/>
      <c r="BM16" s="572"/>
      <c r="BN16" s="572"/>
      <c r="BO16" s="572"/>
      <c r="BP16" s="572"/>
      <c r="BQ16" s="572"/>
      <c r="BR16" s="573"/>
    </row>
    <row r="17" spans="1:70" ht="15" customHeight="1" x14ac:dyDescent="0.15">
      <c r="A17" s="548"/>
      <c r="B17" s="549"/>
      <c r="C17" s="549"/>
      <c r="D17" s="549"/>
      <c r="E17" s="549"/>
      <c r="F17" s="549"/>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482" t="s">
        <v>168</v>
      </c>
      <c r="AE17" s="482"/>
      <c r="AF17" s="482"/>
      <c r="AG17" s="482" t="s">
        <v>169</v>
      </c>
      <c r="AH17" s="482"/>
      <c r="AI17" s="530"/>
      <c r="AJ17" s="496"/>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98"/>
    </row>
    <row r="18" spans="1:70" ht="20.100000000000001" customHeight="1" x14ac:dyDescent="0.15">
      <c r="A18" s="470" t="s">
        <v>29</v>
      </c>
      <c r="B18" s="471"/>
      <c r="C18" s="471"/>
      <c r="D18" s="471"/>
      <c r="E18" s="188" t="s">
        <v>170</v>
      </c>
      <c r="F18" s="161" t="s">
        <v>171</v>
      </c>
      <c r="G18" s="161"/>
      <c r="H18" s="47"/>
      <c r="I18" s="47"/>
      <c r="J18" s="47"/>
      <c r="K18" s="47"/>
      <c r="L18" s="47"/>
      <c r="M18" s="47"/>
      <c r="N18" s="47"/>
      <c r="O18" s="47"/>
      <c r="P18" s="47"/>
      <c r="Q18" s="47"/>
      <c r="R18" s="47"/>
      <c r="S18" s="47"/>
      <c r="T18" s="47"/>
      <c r="U18" s="47"/>
      <c r="V18" s="47"/>
      <c r="W18" s="47"/>
      <c r="X18" s="47"/>
      <c r="Y18" s="47"/>
      <c r="Z18" s="47"/>
      <c r="AA18" s="47"/>
      <c r="AB18" s="47"/>
      <c r="AC18" s="47"/>
      <c r="AD18" s="482"/>
      <c r="AE18" s="482"/>
      <c r="AF18" s="482"/>
      <c r="AG18" s="457"/>
      <c r="AH18" s="458"/>
      <c r="AI18" s="486"/>
      <c r="AJ18" s="563" t="s">
        <v>153</v>
      </c>
      <c r="AK18" s="564"/>
      <c r="AL18" s="566" t="s">
        <v>172</v>
      </c>
      <c r="AM18" s="566"/>
      <c r="AN18" s="566"/>
      <c r="AO18" s="566"/>
      <c r="AP18" s="566"/>
      <c r="AQ18" s="566"/>
      <c r="AR18" s="566"/>
      <c r="AS18" s="566"/>
      <c r="AT18" s="566"/>
      <c r="AU18" s="566"/>
      <c r="AV18" s="566"/>
      <c r="AW18" s="566"/>
      <c r="AX18" s="566"/>
      <c r="AY18" s="566"/>
      <c r="AZ18" s="566"/>
      <c r="BA18" s="566"/>
      <c r="BB18" s="566"/>
      <c r="BC18" s="566"/>
      <c r="BD18" s="566"/>
      <c r="BE18" s="566"/>
      <c r="BF18" s="566"/>
      <c r="BG18" s="566"/>
      <c r="BH18" s="566"/>
      <c r="BI18" s="566"/>
      <c r="BJ18" s="566"/>
      <c r="BK18" s="566"/>
      <c r="BL18" s="566"/>
      <c r="BM18" s="566"/>
      <c r="BN18" s="566"/>
      <c r="BO18" s="566"/>
      <c r="BP18" s="566"/>
      <c r="BQ18" s="566"/>
      <c r="BR18" s="567"/>
    </row>
    <row r="19" spans="1:70" ht="20.100000000000001" customHeight="1" x14ac:dyDescent="0.15">
      <c r="A19" s="473"/>
      <c r="B19" s="474"/>
      <c r="C19" s="474"/>
      <c r="D19" s="474"/>
      <c r="E19" s="188" t="s">
        <v>173</v>
      </c>
      <c r="F19" s="161" t="s">
        <v>174</v>
      </c>
      <c r="G19" s="161"/>
      <c r="H19" s="47"/>
      <c r="I19" s="47"/>
      <c r="J19" s="47"/>
      <c r="K19" s="47"/>
      <c r="L19" s="47"/>
      <c r="M19" s="47"/>
      <c r="N19" s="47"/>
      <c r="O19" s="47"/>
      <c r="P19" s="47"/>
      <c r="Q19" s="47"/>
      <c r="R19" s="47"/>
      <c r="S19" s="47"/>
      <c r="T19" s="47"/>
      <c r="U19" s="47"/>
      <c r="V19" s="47"/>
      <c r="W19" s="47"/>
      <c r="X19" s="47"/>
      <c r="Y19" s="47"/>
      <c r="Z19" s="47"/>
      <c r="AA19" s="47"/>
      <c r="AB19" s="47"/>
      <c r="AC19" s="47"/>
      <c r="AD19" s="482"/>
      <c r="AE19" s="482"/>
      <c r="AF19" s="482"/>
      <c r="AG19" s="457"/>
      <c r="AH19" s="458"/>
      <c r="AI19" s="486"/>
      <c r="AJ19" s="558"/>
      <c r="AK19" s="559"/>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466"/>
      <c r="BJ19" s="466"/>
      <c r="BK19" s="466"/>
      <c r="BL19" s="466"/>
      <c r="BM19" s="466"/>
      <c r="BN19" s="466"/>
      <c r="BO19" s="466"/>
      <c r="BP19" s="466"/>
      <c r="BQ19" s="466"/>
      <c r="BR19" s="467"/>
    </row>
    <row r="20" spans="1:70" ht="20.100000000000001" customHeight="1" x14ac:dyDescent="0.15">
      <c r="A20" s="473"/>
      <c r="B20" s="474"/>
      <c r="C20" s="474"/>
      <c r="D20" s="474"/>
      <c r="E20" s="188" t="s">
        <v>175</v>
      </c>
      <c r="F20" s="161" t="s">
        <v>176</v>
      </c>
      <c r="G20" s="161"/>
      <c r="H20" s="47"/>
      <c r="I20" s="47"/>
      <c r="J20" s="47"/>
      <c r="K20" s="47"/>
      <c r="L20" s="47"/>
      <c r="M20" s="47"/>
      <c r="N20" s="47"/>
      <c r="O20" s="47"/>
      <c r="P20" s="47"/>
      <c r="Q20" s="47"/>
      <c r="R20" s="47"/>
      <c r="S20" s="47"/>
      <c r="T20" s="47"/>
      <c r="U20" s="47"/>
      <c r="V20" s="47"/>
      <c r="W20" s="47"/>
      <c r="X20" s="47"/>
      <c r="Y20" s="47"/>
      <c r="Z20" s="47"/>
      <c r="AA20" s="47"/>
      <c r="AB20" s="47"/>
      <c r="AC20" s="47"/>
      <c r="AD20" s="482"/>
      <c r="AE20" s="482"/>
      <c r="AF20" s="482"/>
      <c r="AG20" s="537"/>
      <c r="AH20" s="538"/>
      <c r="AI20" s="539"/>
      <c r="AJ20" s="558" t="s">
        <v>177</v>
      </c>
      <c r="AK20" s="559"/>
      <c r="AL20" s="569" t="s">
        <v>178</v>
      </c>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466"/>
      <c r="BJ20" s="466"/>
      <c r="BK20" s="466"/>
      <c r="BL20" s="466"/>
      <c r="BM20" s="466"/>
      <c r="BN20" s="466"/>
      <c r="BO20" s="466"/>
      <c r="BP20" s="466"/>
      <c r="BQ20" s="466"/>
      <c r="BR20" s="467"/>
    </row>
    <row r="21" spans="1:70" ht="20.100000000000001" customHeight="1" x14ac:dyDescent="0.15">
      <c r="A21" s="473"/>
      <c r="B21" s="474"/>
      <c r="C21" s="474"/>
      <c r="D21" s="474"/>
      <c r="E21" s="188" t="s">
        <v>179</v>
      </c>
      <c r="F21" s="161" t="s">
        <v>180</v>
      </c>
      <c r="G21" s="161"/>
      <c r="H21" s="48"/>
      <c r="I21" s="48"/>
      <c r="J21" s="48"/>
      <c r="K21" s="48"/>
      <c r="L21" s="48"/>
      <c r="M21" s="160"/>
      <c r="N21" s="160"/>
      <c r="O21" s="160"/>
      <c r="P21" s="160"/>
      <c r="Q21" s="160"/>
      <c r="R21" s="160"/>
      <c r="S21" s="160"/>
      <c r="T21" s="160"/>
      <c r="U21" s="160"/>
      <c r="V21" s="160"/>
      <c r="W21" s="160"/>
      <c r="X21" s="160"/>
      <c r="Y21" s="160"/>
      <c r="Z21" s="160"/>
      <c r="AA21" s="160"/>
      <c r="AB21" s="160"/>
      <c r="AC21" s="160"/>
      <c r="AD21" s="482"/>
      <c r="AE21" s="482"/>
      <c r="AF21" s="482"/>
      <c r="AG21" s="457"/>
      <c r="AH21" s="458"/>
      <c r="AI21" s="486"/>
      <c r="AJ21" s="558"/>
      <c r="AK21" s="559"/>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466"/>
      <c r="BJ21" s="466"/>
      <c r="BK21" s="466"/>
      <c r="BL21" s="466"/>
      <c r="BM21" s="466"/>
      <c r="BN21" s="466"/>
      <c r="BO21" s="466"/>
      <c r="BP21" s="466"/>
      <c r="BQ21" s="466"/>
      <c r="BR21" s="467"/>
    </row>
    <row r="22" spans="1:70" ht="20.100000000000001" customHeight="1" x14ac:dyDescent="0.15">
      <c r="A22" s="473"/>
      <c r="B22" s="474"/>
      <c r="C22" s="474"/>
      <c r="D22" s="474"/>
      <c r="E22" s="188" t="s">
        <v>181</v>
      </c>
      <c r="F22" s="161" t="s">
        <v>182</v>
      </c>
      <c r="G22" s="161"/>
      <c r="H22" s="48"/>
      <c r="I22" s="48"/>
      <c r="J22" s="48"/>
      <c r="K22" s="48"/>
      <c r="L22" s="48"/>
      <c r="M22" s="160"/>
      <c r="N22" s="160"/>
      <c r="O22" s="160"/>
      <c r="P22" s="160"/>
      <c r="Q22" s="160"/>
      <c r="R22" s="160"/>
      <c r="S22" s="160"/>
      <c r="T22" s="160"/>
      <c r="U22" s="160"/>
      <c r="V22" s="160"/>
      <c r="W22" s="160"/>
      <c r="X22" s="160"/>
      <c r="Y22" s="160"/>
      <c r="Z22" s="160"/>
      <c r="AA22" s="160"/>
      <c r="AB22" s="160"/>
      <c r="AC22" s="160"/>
      <c r="AD22" s="482"/>
      <c r="AE22" s="482"/>
      <c r="AF22" s="482"/>
      <c r="AG22" s="457"/>
      <c r="AH22" s="458"/>
      <c r="AI22" s="486"/>
      <c r="AJ22" s="154"/>
      <c r="AK22" s="143"/>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55"/>
    </row>
    <row r="23" spans="1:70" ht="20.100000000000001" customHeight="1" x14ac:dyDescent="0.15">
      <c r="A23" s="473"/>
      <c r="B23" s="474"/>
      <c r="C23" s="474"/>
      <c r="D23" s="474"/>
      <c r="E23" s="188" t="s">
        <v>183</v>
      </c>
      <c r="F23" s="161" t="s">
        <v>184</v>
      </c>
      <c r="G23" s="161"/>
      <c r="H23" s="48"/>
      <c r="I23" s="48"/>
      <c r="J23" s="48"/>
      <c r="K23" s="48"/>
      <c r="L23" s="48"/>
      <c r="M23" s="160"/>
      <c r="N23" s="160"/>
      <c r="O23" s="160"/>
      <c r="P23" s="160"/>
      <c r="Q23" s="160"/>
      <c r="R23" s="160"/>
      <c r="S23" s="160"/>
      <c r="T23" s="160"/>
      <c r="U23" s="160"/>
      <c r="V23" s="160"/>
      <c r="W23" s="160"/>
      <c r="X23" s="160"/>
      <c r="Y23" s="160"/>
      <c r="Z23" s="160"/>
      <c r="AA23" s="160"/>
      <c r="AB23" s="160"/>
      <c r="AC23" s="160"/>
      <c r="AD23" s="482"/>
      <c r="AE23" s="482"/>
      <c r="AF23" s="482"/>
      <c r="AG23" s="457"/>
      <c r="AH23" s="458"/>
      <c r="AI23" s="486"/>
      <c r="AJ23" s="154"/>
      <c r="AK23" s="143"/>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55"/>
    </row>
    <row r="24" spans="1:70" ht="20.100000000000001" customHeight="1" x14ac:dyDescent="0.15">
      <c r="A24" s="473"/>
      <c r="B24" s="474"/>
      <c r="C24" s="474"/>
      <c r="D24" s="474"/>
      <c r="E24" s="484" t="s">
        <v>185</v>
      </c>
      <c r="F24" s="47" t="s">
        <v>186</v>
      </c>
      <c r="G24" s="47"/>
      <c r="H24" s="48"/>
      <c r="I24" s="48"/>
      <c r="J24" s="48"/>
      <c r="K24" s="48"/>
      <c r="L24" s="48"/>
      <c r="M24" s="160"/>
      <c r="N24" s="160"/>
      <c r="O24" s="160"/>
      <c r="P24" s="160"/>
      <c r="Q24" s="160"/>
      <c r="R24" s="160"/>
      <c r="S24" s="160"/>
      <c r="T24" s="160"/>
      <c r="U24" s="160"/>
      <c r="V24" s="160"/>
      <c r="W24" s="160"/>
      <c r="X24" s="160"/>
      <c r="Y24" s="160"/>
      <c r="Z24" s="160"/>
      <c r="AA24" s="160"/>
      <c r="AB24" s="160"/>
      <c r="AC24" s="160"/>
      <c r="AD24" s="482"/>
      <c r="AE24" s="482"/>
      <c r="AF24" s="482"/>
      <c r="AG24" s="457"/>
      <c r="AH24" s="458"/>
      <c r="AI24" s="486"/>
      <c r="AJ24" s="154"/>
      <c r="AK24" s="143"/>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55"/>
    </row>
    <row r="25" spans="1:70" ht="20.100000000000001" customHeight="1" thickBot="1" x14ac:dyDescent="0.2">
      <c r="A25" s="473"/>
      <c r="B25" s="474"/>
      <c r="C25" s="474"/>
      <c r="D25" s="474"/>
      <c r="E25" s="485"/>
      <c r="F25" s="152" t="s">
        <v>187</v>
      </c>
      <c r="G25" s="152"/>
      <c r="H25" s="148"/>
      <c r="I25" s="48"/>
      <c r="J25" s="48"/>
      <c r="K25" s="48"/>
      <c r="L25" s="48"/>
      <c r="M25" s="160"/>
      <c r="N25" s="160"/>
      <c r="O25" s="160"/>
      <c r="P25" s="160"/>
      <c r="Q25" s="160"/>
      <c r="R25" s="160"/>
      <c r="S25" s="160"/>
      <c r="T25" s="160"/>
      <c r="U25" s="160"/>
      <c r="V25" s="160"/>
      <c r="W25" s="160"/>
      <c r="X25" s="160"/>
      <c r="Y25" s="160"/>
      <c r="Z25" s="160"/>
      <c r="AA25" s="160"/>
      <c r="AB25" s="160"/>
      <c r="AC25" s="160"/>
      <c r="AD25" s="483"/>
      <c r="AE25" s="483"/>
      <c r="AF25" s="483"/>
      <c r="AG25" s="457"/>
      <c r="AH25" s="458"/>
      <c r="AI25" s="486"/>
      <c r="AJ25" s="156"/>
      <c r="AK25" s="157"/>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9"/>
    </row>
    <row r="26" spans="1:70" ht="15" customHeight="1" thickTop="1" thickBot="1" x14ac:dyDescent="0.2">
      <c r="A26" s="531" t="s">
        <v>188</v>
      </c>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3"/>
      <c r="AJ26" s="571" t="s">
        <v>189</v>
      </c>
      <c r="AK26" s="572"/>
      <c r="AL26" s="572"/>
      <c r="AM26" s="572"/>
      <c r="AN26" s="572"/>
      <c r="AO26" s="572"/>
      <c r="AP26" s="572"/>
      <c r="AQ26" s="572"/>
      <c r="AR26" s="572"/>
      <c r="AS26" s="572"/>
      <c r="AT26" s="572"/>
      <c r="AU26" s="572"/>
      <c r="AV26" s="572"/>
      <c r="AW26" s="572"/>
      <c r="AX26" s="572"/>
      <c r="AY26" s="572"/>
      <c r="AZ26" s="572"/>
      <c r="BA26" s="572"/>
      <c r="BB26" s="572"/>
      <c r="BC26" s="572"/>
      <c r="BD26" s="572"/>
      <c r="BE26" s="572"/>
      <c r="BF26" s="572"/>
      <c r="BG26" s="572"/>
      <c r="BH26" s="572"/>
      <c r="BI26" s="572"/>
      <c r="BJ26" s="572"/>
      <c r="BK26" s="572"/>
      <c r="BL26" s="572"/>
      <c r="BM26" s="572"/>
      <c r="BN26" s="572"/>
      <c r="BO26" s="572"/>
      <c r="BP26" s="572"/>
      <c r="BQ26" s="572"/>
      <c r="BR26" s="573"/>
    </row>
    <row r="27" spans="1:70" ht="15" customHeight="1" thickTop="1" x14ac:dyDescent="0.15">
      <c r="A27" s="534"/>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6"/>
      <c r="AJ27" s="496"/>
      <c r="AK27" s="497"/>
      <c r="AL27" s="497"/>
      <c r="AM27" s="497"/>
      <c r="AN27" s="497"/>
      <c r="AO27" s="497"/>
      <c r="AP27" s="497"/>
      <c r="AQ27" s="497"/>
      <c r="AR27" s="497"/>
      <c r="AS27" s="497"/>
      <c r="AT27" s="497"/>
      <c r="AU27" s="497"/>
      <c r="AV27" s="497"/>
      <c r="AW27" s="497"/>
      <c r="AX27" s="497"/>
      <c r="AY27" s="497"/>
      <c r="AZ27" s="497"/>
      <c r="BA27" s="497"/>
      <c r="BB27" s="497"/>
      <c r="BC27" s="497"/>
      <c r="BD27" s="497"/>
      <c r="BE27" s="497"/>
      <c r="BF27" s="497"/>
      <c r="BG27" s="497"/>
      <c r="BH27" s="497"/>
      <c r="BI27" s="497"/>
      <c r="BJ27" s="497"/>
      <c r="BK27" s="497"/>
      <c r="BL27" s="497"/>
      <c r="BM27" s="497"/>
      <c r="BN27" s="497"/>
      <c r="BO27" s="497"/>
      <c r="BP27" s="497"/>
      <c r="BQ27" s="497"/>
      <c r="BR27" s="498"/>
    </row>
    <row r="28" spans="1:70" ht="20.100000000000001" customHeight="1" x14ac:dyDescent="0.15">
      <c r="A28" s="470" t="s">
        <v>40</v>
      </c>
      <c r="B28" s="471"/>
      <c r="C28" s="471"/>
      <c r="D28" s="472"/>
      <c r="E28" s="479" t="s">
        <v>164</v>
      </c>
      <c r="F28" s="480"/>
      <c r="G28" s="480"/>
      <c r="H28" s="480"/>
      <c r="I28" s="481"/>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1"/>
      <c r="AJ28" s="574" t="s">
        <v>190</v>
      </c>
      <c r="AK28" s="566"/>
      <c r="AL28" s="566"/>
      <c r="AM28" s="566"/>
      <c r="AN28" s="566"/>
      <c r="AO28" s="566"/>
      <c r="AP28" s="566"/>
      <c r="AQ28" s="566"/>
      <c r="AR28" s="566"/>
      <c r="AS28" s="566"/>
      <c r="AT28" s="566"/>
      <c r="AU28" s="566"/>
      <c r="AV28" s="566"/>
      <c r="AW28" s="566"/>
      <c r="AX28" s="566"/>
      <c r="AY28" s="566"/>
      <c r="AZ28" s="566"/>
      <c r="BA28" s="566"/>
      <c r="BB28" s="566"/>
      <c r="BC28" s="566"/>
      <c r="BD28" s="566"/>
      <c r="BE28" s="566"/>
      <c r="BF28" s="566"/>
      <c r="BG28" s="566"/>
      <c r="BH28" s="566"/>
      <c r="BI28" s="566"/>
      <c r="BJ28" s="566"/>
      <c r="BK28" s="566"/>
      <c r="BL28" s="566"/>
      <c r="BM28" s="566"/>
      <c r="BN28" s="566"/>
      <c r="BO28" s="566"/>
      <c r="BP28" s="566"/>
      <c r="BQ28" s="566"/>
      <c r="BR28" s="567"/>
    </row>
    <row r="29" spans="1:70" ht="20.100000000000001" customHeight="1" x14ac:dyDescent="0.15">
      <c r="A29" s="473"/>
      <c r="B29" s="474"/>
      <c r="C29" s="474"/>
      <c r="D29" s="475"/>
      <c r="E29" s="529" t="s">
        <v>165</v>
      </c>
      <c r="F29" s="452"/>
      <c r="G29" s="452"/>
      <c r="H29" s="452"/>
      <c r="I29" s="453"/>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7"/>
      <c r="AJ29" s="454" t="s">
        <v>191</v>
      </c>
      <c r="AK29" s="474"/>
      <c r="AL29" s="569" t="s">
        <v>192</v>
      </c>
      <c r="AM29" s="569"/>
      <c r="AN29" s="569"/>
      <c r="AO29" s="569"/>
      <c r="AP29" s="569"/>
      <c r="AQ29" s="569"/>
      <c r="AR29" s="569"/>
      <c r="AS29" s="569"/>
      <c r="AT29" s="569"/>
      <c r="AU29" s="569"/>
      <c r="AV29" s="569"/>
      <c r="AW29" s="569"/>
      <c r="AX29" s="569"/>
      <c r="AY29" s="569"/>
      <c r="AZ29" s="569"/>
      <c r="BA29" s="569"/>
      <c r="BB29" s="569"/>
      <c r="BC29" s="569"/>
      <c r="BD29" s="569"/>
      <c r="BE29" s="569"/>
      <c r="BF29" s="569"/>
      <c r="BG29" s="569"/>
      <c r="BH29" s="569"/>
      <c r="BI29" s="569"/>
      <c r="BJ29" s="569"/>
      <c r="BK29" s="569"/>
      <c r="BL29" s="569"/>
      <c r="BM29" s="569"/>
      <c r="BN29" s="569"/>
      <c r="BO29" s="569"/>
      <c r="BP29" s="569"/>
      <c r="BQ29" s="569"/>
      <c r="BR29" s="570"/>
    </row>
    <row r="30" spans="1:70" ht="20.100000000000001" customHeight="1" x14ac:dyDescent="0.15">
      <c r="A30" s="473"/>
      <c r="B30" s="474"/>
      <c r="C30" s="474"/>
      <c r="D30" s="475"/>
      <c r="E30" s="462"/>
      <c r="F30" s="455"/>
      <c r="G30" s="455"/>
      <c r="H30" s="455"/>
      <c r="I30" s="45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7"/>
      <c r="AJ30" s="473"/>
      <c r="AK30" s="474"/>
      <c r="AL30" s="569"/>
      <c r="AM30" s="569"/>
      <c r="AN30" s="569"/>
      <c r="AO30" s="569"/>
      <c r="AP30" s="569"/>
      <c r="AQ30" s="569"/>
      <c r="AR30" s="569"/>
      <c r="AS30" s="569"/>
      <c r="AT30" s="569"/>
      <c r="AU30" s="569"/>
      <c r="AV30" s="569"/>
      <c r="AW30" s="569"/>
      <c r="AX30" s="569"/>
      <c r="AY30" s="569"/>
      <c r="AZ30" s="569"/>
      <c r="BA30" s="569"/>
      <c r="BB30" s="569"/>
      <c r="BC30" s="569"/>
      <c r="BD30" s="569"/>
      <c r="BE30" s="569"/>
      <c r="BF30" s="569"/>
      <c r="BG30" s="569"/>
      <c r="BH30" s="569"/>
      <c r="BI30" s="569"/>
      <c r="BJ30" s="569"/>
      <c r="BK30" s="569"/>
      <c r="BL30" s="569"/>
      <c r="BM30" s="569"/>
      <c r="BN30" s="569"/>
      <c r="BO30" s="569"/>
      <c r="BP30" s="569"/>
      <c r="BQ30" s="569"/>
      <c r="BR30" s="570"/>
    </row>
    <row r="31" spans="1:70" ht="20.100000000000001" customHeight="1" x14ac:dyDescent="0.15">
      <c r="A31" s="476"/>
      <c r="B31" s="477"/>
      <c r="C31" s="477"/>
      <c r="D31" s="478"/>
      <c r="E31" s="520"/>
      <c r="F31" s="500"/>
      <c r="G31" s="500"/>
      <c r="H31" s="500"/>
      <c r="I31" s="501"/>
      <c r="J31" s="466"/>
      <c r="K31" s="466"/>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c r="AJ31" s="473"/>
      <c r="AK31" s="474"/>
      <c r="AL31" s="569"/>
      <c r="AM31" s="569"/>
      <c r="AN31" s="569"/>
      <c r="AO31" s="569"/>
      <c r="AP31" s="569"/>
      <c r="AQ31" s="569"/>
      <c r="AR31" s="569"/>
      <c r="AS31" s="569"/>
      <c r="AT31" s="569"/>
      <c r="AU31" s="569"/>
      <c r="AV31" s="569"/>
      <c r="AW31" s="569"/>
      <c r="AX31" s="569"/>
      <c r="AY31" s="569"/>
      <c r="AZ31" s="569"/>
      <c r="BA31" s="569"/>
      <c r="BB31" s="569"/>
      <c r="BC31" s="569"/>
      <c r="BD31" s="569"/>
      <c r="BE31" s="569"/>
      <c r="BF31" s="569"/>
      <c r="BG31" s="569"/>
      <c r="BH31" s="569"/>
      <c r="BI31" s="569"/>
      <c r="BJ31" s="569"/>
      <c r="BK31" s="569"/>
      <c r="BL31" s="569"/>
      <c r="BM31" s="569"/>
      <c r="BN31" s="569"/>
      <c r="BO31" s="569"/>
      <c r="BP31" s="569"/>
      <c r="BQ31" s="569"/>
      <c r="BR31" s="570"/>
    </row>
    <row r="32" spans="1:70" ht="20.100000000000001" customHeight="1" x14ac:dyDescent="0.15">
      <c r="A32" s="451" t="s">
        <v>43</v>
      </c>
      <c r="B32" s="452"/>
      <c r="C32" s="452"/>
      <c r="D32" s="453"/>
      <c r="E32" s="542" t="s">
        <v>193</v>
      </c>
      <c r="F32" s="542"/>
      <c r="G32" s="542"/>
      <c r="H32" s="540" t="s">
        <v>194</v>
      </c>
      <c r="I32" s="540"/>
      <c r="J32" s="540"/>
      <c r="K32" s="540"/>
      <c r="L32" s="540"/>
      <c r="M32" s="540"/>
      <c r="N32" s="540"/>
      <c r="O32" s="540"/>
      <c r="P32" s="540"/>
      <c r="Q32" s="540"/>
      <c r="R32" s="540"/>
      <c r="S32" s="540"/>
      <c r="T32" s="553"/>
      <c r="U32" s="554"/>
      <c r="V32" s="554"/>
      <c r="W32" s="554"/>
      <c r="X32" s="554"/>
      <c r="Y32" s="554"/>
      <c r="Z32" s="554"/>
      <c r="AA32" s="554"/>
      <c r="AB32" s="554"/>
      <c r="AC32" s="555"/>
      <c r="AD32" s="471" t="s">
        <v>195</v>
      </c>
      <c r="AE32" s="471"/>
      <c r="AF32" s="471"/>
      <c r="AG32" s="471"/>
      <c r="AH32" s="471"/>
      <c r="AI32" s="556"/>
      <c r="AJ32" s="51"/>
      <c r="AK32" s="162"/>
      <c r="AL32" s="50" t="s">
        <v>196</v>
      </c>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49"/>
    </row>
    <row r="33" spans="1:70" ht="20.100000000000001" customHeight="1" thickBot="1" x14ac:dyDescent="0.2">
      <c r="A33" s="550"/>
      <c r="B33" s="551"/>
      <c r="C33" s="551"/>
      <c r="D33" s="552"/>
      <c r="E33" s="543"/>
      <c r="F33" s="543"/>
      <c r="G33" s="543"/>
      <c r="H33" s="541"/>
      <c r="I33" s="541"/>
      <c r="J33" s="541"/>
      <c r="K33" s="541"/>
      <c r="L33" s="541"/>
      <c r="M33" s="541"/>
      <c r="N33" s="541"/>
      <c r="O33" s="541"/>
      <c r="P33" s="541"/>
      <c r="Q33" s="541"/>
      <c r="R33" s="541"/>
      <c r="S33" s="541"/>
      <c r="T33" s="557"/>
      <c r="U33" s="526"/>
      <c r="V33" s="526"/>
      <c r="W33" s="526"/>
      <c r="X33" s="526"/>
      <c r="Y33" s="526"/>
      <c r="Z33" s="526"/>
      <c r="AA33" s="526"/>
      <c r="AB33" s="526"/>
      <c r="AC33" s="527"/>
      <c r="AD33" s="528" t="str">
        <f>IF(COUNTA(T32:AC33)=0,"",ROUNDDOWN(((SUM(T32:AC33)+75))/(COUNTA(T32:AC33)+1),1))</f>
        <v/>
      </c>
      <c r="AE33" s="528"/>
      <c r="AF33" s="528"/>
      <c r="AG33" s="528"/>
      <c r="AH33" s="528"/>
      <c r="AI33" s="167" t="s">
        <v>197</v>
      </c>
      <c r="AJ33" s="150"/>
      <c r="AK33" s="164"/>
      <c r="AL33" s="50"/>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51"/>
    </row>
    <row r="34" spans="1:70" ht="20.100000000000001" customHeight="1" x14ac:dyDescent="0.15">
      <c r="A34" s="523"/>
      <c r="B34" s="523"/>
      <c r="C34" s="523"/>
      <c r="D34" s="523"/>
      <c r="E34" s="523"/>
      <c r="F34" s="523"/>
      <c r="G34" s="523"/>
      <c r="H34" s="523"/>
      <c r="I34" s="523"/>
      <c r="J34" s="523"/>
      <c r="K34" s="523"/>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214"/>
      <c r="AK34" s="164"/>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51"/>
    </row>
    <row r="35" spans="1:70" ht="20.100000000000001" customHeight="1" x14ac:dyDescent="0.15">
      <c r="A35" s="523"/>
      <c r="B35" s="523"/>
      <c r="C35" s="523"/>
      <c r="D35" s="523"/>
      <c r="E35" s="523"/>
      <c r="F35" s="523"/>
      <c r="G35" s="523"/>
      <c r="H35" s="523"/>
      <c r="I35" s="523"/>
      <c r="J35" s="523"/>
      <c r="K35" s="523"/>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214"/>
      <c r="AK35" s="164"/>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51"/>
    </row>
    <row r="36" spans="1:70" ht="20.100000000000001" customHeight="1" x14ac:dyDescent="0.15">
      <c r="A36" s="523"/>
      <c r="B36" s="523"/>
      <c r="C36" s="523"/>
      <c r="D36" s="523"/>
      <c r="E36" s="523"/>
      <c r="F36" s="523"/>
      <c r="G36" s="523"/>
      <c r="H36" s="523"/>
      <c r="I36" s="523"/>
      <c r="J36" s="523"/>
      <c r="K36" s="523"/>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214"/>
      <c r="AK36" s="164"/>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51"/>
    </row>
    <row r="37" spans="1:70" ht="20.100000000000001" customHeight="1" x14ac:dyDescent="0.15">
      <c r="A37" s="523"/>
      <c r="B37" s="523"/>
      <c r="C37" s="523"/>
      <c r="D37" s="523"/>
      <c r="E37" s="523"/>
      <c r="F37" s="523"/>
      <c r="G37" s="523"/>
      <c r="H37" s="523"/>
      <c r="I37" s="523"/>
      <c r="J37" s="523"/>
      <c r="K37" s="523"/>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215"/>
      <c r="AK37" s="162"/>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49"/>
    </row>
    <row r="38" spans="1:70" ht="20.100000000000001" customHeight="1" x14ac:dyDescent="0.15">
      <c r="A38" s="523"/>
      <c r="B38" s="523"/>
      <c r="C38" s="523"/>
      <c r="D38" s="523"/>
      <c r="E38" s="525"/>
      <c r="F38" s="525"/>
      <c r="G38" s="525"/>
      <c r="H38" s="525"/>
      <c r="I38" s="525"/>
      <c r="J38" s="525"/>
      <c r="K38" s="525"/>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216"/>
      <c r="BR38" s="49"/>
    </row>
    <row r="39" spans="1:70" ht="20.100000000000001" customHeight="1" x14ac:dyDescent="0.15">
      <c r="A39" s="523"/>
      <c r="B39" s="523"/>
      <c r="C39" s="523"/>
      <c r="D39" s="523"/>
      <c r="E39" s="525"/>
      <c r="F39" s="525"/>
      <c r="G39" s="525"/>
      <c r="H39" s="525"/>
      <c r="I39" s="525"/>
      <c r="J39" s="525"/>
      <c r="K39" s="525"/>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75" t="s">
        <v>198</v>
      </c>
      <c r="AK39" s="466"/>
      <c r="AL39" s="466"/>
      <c r="AM39" s="466"/>
      <c r="AN39" s="466"/>
      <c r="AO39" s="466"/>
      <c r="AP39" s="466"/>
      <c r="AQ39" s="466"/>
      <c r="AR39" s="466"/>
      <c r="AS39" s="466"/>
      <c r="AT39" s="466"/>
      <c r="AU39" s="466"/>
      <c r="AV39" s="466"/>
      <c r="AW39" s="466"/>
      <c r="AX39" s="466"/>
      <c r="AY39" s="466"/>
      <c r="AZ39" s="466"/>
      <c r="BA39" s="466"/>
      <c r="BB39" s="466"/>
      <c r="BC39" s="466"/>
      <c r="BD39" s="466"/>
      <c r="BE39" s="466"/>
      <c r="BF39" s="466"/>
      <c r="BG39" s="466"/>
      <c r="BH39" s="466"/>
      <c r="BI39" s="466"/>
      <c r="BJ39" s="466"/>
      <c r="BK39" s="466"/>
      <c r="BL39" s="466"/>
      <c r="BM39" s="466"/>
      <c r="BN39" s="466"/>
      <c r="BO39" s="466"/>
      <c r="BP39" s="466"/>
      <c r="BQ39" s="466"/>
      <c r="BR39" s="467"/>
    </row>
    <row r="40" spans="1:70" ht="20.100000000000001" customHeight="1" x14ac:dyDescent="0.15">
      <c r="A40" s="523"/>
      <c r="B40" s="523"/>
      <c r="C40" s="523"/>
      <c r="D40" s="523"/>
      <c r="E40" s="525"/>
      <c r="F40" s="525"/>
      <c r="G40" s="525"/>
      <c r="H40" s="525"/>
      <c r="I40" s="525"/>
      <c r="J40" s="525"/>
      <c r="K40" s="525"/>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5" t="s">
        <v>199</v>
      </c>
      <c r="AK40" s="474"/>
      <c r="AL40" s="466" t="s">
        <v>200</v>
      </c>
      <c r="AM40" s="466"/>
      <c r="AN40" s="466"/>
      <c r="AO40" s="466"/>
      <c r="AP40" s="466"/>
      <c r="AQ40" s="466"/>
      <c r="AR40" s="466"/>
      <c r="AS40" s="466"/>
      <c r="AT40" s="466"/>
      <c r="AU40" s="466"/>
      <c r="AV40" s="466"/>
      <c r="AW40" s="466"/>
      <c r="AX40" s="466"/>
      <c r="AY40" s="466"/>
      <c r="AZ40" s="466"/>
      <c r="BA40" s="466"/>
      <c r="BB40" s="466"/>
      <c r="BC40" s="466"/>
      <c r="BD40" s="466"/>
      <c r="BE40" s="466"/>
      <c r="BF40" s="466"/>
      <c r="BG40" s="466"/>
      <c r="BH40" s="466"/>
      <c r="BI40" s="466"/>
      <c r="BJ40" s="466"/>
      <c r="BK40" s="466"/>
      <c r="BL40" s="466"/>
      <c r="BM40" s="466"/>
      <c r="BN40" s="466"/>
      <c r="BO40" s="466"/>
      <c r="BP40" s="466"/>
      <c r="BQ40" s="466"/>
      <c r="BR40" s="467"/>
    </row>
    <row r="41" spans="1:70" ht="20.100000000000001" customHeight="1" x14ac:dyDescent="0.15">
      <c r="A41" s="523"/>
      <c r="B41" s="523"/>
      <c r="C41" s="523"/>
      <c r="D41" s="523"/>
      <c r="E41" s="525"/>
      <c r="F41" s="525"/>
      <c r="G41" s="525"/>
      <c r="H41" s="525"/>
      <c r="I41" s="525"/>
      <c r="J41" s="525"/>
      <c r="K41" s="525"/>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5"/>
      <c r="AK41" s="474"/>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466"/>
      <c r="BI41" s="466"/>
      <c r="BJ41" s="466"/>
      <c r="BK41" s="466"/>
      <c r="BL41" s="466"/>
      <c r="BM41" s="466"/>
      <c r="BN41" s="466"/>
      <c r="BO41" s="466"/>
      <c r="BP41" s="466"/>
      <c r="BQ41" s="466"/>
      <c r="BR41" s="467"/>
    </row>
    <row r="42" spans="1:70" ht="20.100000000000001" customHeight="1" x14ac:dyDescent="0.15">
      <c r="A42" s="523"/>
      <c r="B42" s="523"/>
      <c r="C42" s="523"/>
      <c r="D42" s="523"/>
      <c r="E42" s="523"/>
      <c r="F42" s="523"/>
      <c r="G42" s="523"/>
      <c r="H42" s="523"/>
      <c r="I42" s="523"/>
      <c r="J42" s="523"/>
      <c r="K42" s="523"/>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5" t="s">
        <v>201</v>
      </c>
      <c r="AK42" s="474"/>
      <c r="AL42" s="466" t="s">
        <v>202</v>
      </c>
      <c r="AM42" s="466"/>
      <c r="AN42" s="466"/>
      <c r="AO42" s="466"/>
      <c r="AP42" s="466"/>
      <c r="AQ42" s="466"/>
      <c r="AR42" s="466"/>
      <c r="AS42" s="466"/>
      <c r="AT42" s="466"/>
      <c r="AU42" s="466"/>
      <c r="AV42" s="466"/>
      <c r="AW42" s="466"/>
      <c r="AX42" s="466"/>
      <c r="AY42" s="466"/>
      <c r="AZ42" s="466"/>
      <c r="BA42" s="466"/>
      <c r="BB42" s="466"/>
      <c r="BC42" s="466"/>
      <c r="BD42" s="466"/>
      <c r="BE42" s="466"/>
      <c r="BF42" s="466"/>
      <c r="BG42" s="466"/>
      <c r="BH42" s="466"/>
      <c r="BI42" s="466"/>
      <c r="BJ42" s="466"/>
      <c r="BK42" s="466"/>
      <c r="BL42" s="466"/>
      <c r="BM42" s="466"/>
      <c r="BN42" s="466"/>
      <c r="BO42" s="466"/>
      <c r="BP42" s="466"/>
      <c r="BQ42" s="466"/>
      <c r="BR42" s="467"/>
    </row>
    <row r="43" spans="1:70" ht="20.100000000000001" customHeight="1" x14ac:dyDescent="0.15">
      <c r="A43" s="523"/>
      <c r="B43" s="523"/>
      <c r="C43" s="523"/>
      <c r="D43" s="523"/>
      <c r="E43" s="523"/>
      <c r="F43" s="523"/>
      <c r="G43" s="523"/>
      <c r="H43" s="523"/>
      <c r="I43" s="523"/>
      <c r="J43" s="523"/>
      <c r="K43" s="523"/>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5"/>
      <c r="AK43" s="474"/>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7"/>
    </row>
    <row r="44" spans="1:70" ht="20.100000000000001" customHeight="1" x14ac:dyDescent="0.15">
      <c r="A44" s="523"/>
      <c r="B44" s="523"/>
      <c r="C44" s="523"/>
      <c r="D44" s="523"/>
      <c r="E44" s="523"/>
      <c r="F44" s="523"/>
      <c r="G44" s="523"/>
      <c r="H44" s="523"/>
      <c r="I44" s="523"/>
      <c r="J44" s="523"/>
      <c r="K44" s="523"/>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216"/>
      <c r="BR44" s="49"/>
    </row>
    <row r="45" spans="1:70" ht="20.100000000000001" customHeight="1" x14ac:dyDescent="0.15">
      <c r="A45" s="523"/>
      <c r="B45" s="523"/>
      <c r="C45" s="523"/>
      <c r="D45" s="523"/>
      <c r="E45" s="523"/>
      <c r="F45" s="523"/>
      <c r="G45" s="523"/>
      <c r="H45" s="523"/>
      <c r="I45" s="523"/>
      <c r="J45" s="523"/>
      <c r="K45" s="523"/>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216"/>
      <c r="BR45" s="49"/>
    </row>
    <row r="46" spans="1:70" ht="20.100000000000001" customHeight="1" x14ac:dyDescent="0.15">
      <c r="A46" s="523"/>
      <c r="B46" s="523"/>
      <c r="C46" s="523"/>
      <c r="D46" s="523"/>
      <c r="E46" s="525"/>
      <c r="F46" s="525"/>
      <c r="G46" s="525"/>
      <c r="H46" s="525"/>
      <c r="I46" s="525"/>
      <c r="J46" s="525"/>
      <c r="K46" s="525"/>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216"/>
      <c r="BR46" s="49"/>
    </row>
    <row r="47" spans="1:70" ht="20.100000000000001" customHeight="1" x14ac:dyDescent="0.15">
      <c r="A47" s="523"/>
      <c r="B47" s="523"/>
      <c r="C47" s="523"/>
      <c r="D47" s="523"/>
      <c r="E47" s="525"/>
      <c r="F47" s="525"/>
      <c r="G47" s="525"/>
      <c r="H47" s="525"/>
      <c r="I47" s="525"/>
      <c r="J47" s="525"/>
      <c r="K47" s="525"/>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216"/>
      <c r="BR47" s="49"/>
    </row>
    <row r="48" spans="1:70" ht="20.100000000000001" customHeight="1" x14ac:dyDescent="0.15">
      <c r="A48" s="523"/>
      <c r="B48" s="523"/>
      <c r="C48" s="523"/>
      <c r="D48" s="523"/>
      <c r="E48" s="525"/>
      <c r="F48" s="525"/>
      <c r="G48" s="525"/>
      <c r="H48" s="525"/>
      <c r="I48" s="525"/>
      <c r="J48" s="525"/>
      <c r="K48" s="525"/>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216"/>
      <c r="BR48" s="49"/>
    </row>
    <row r="49" spans="1:70" ht="20.100000000000001" customHeight="1" x14ac:dyDescent="0.15">
      <c r="A49" s="523"/>
      <c r="B49" s="523"/>
      <c r="C49" s="523"/>
      <c r="D49" s="523"/>
      <c r="E49" s="525"/>
      <c r="F49" s="525"/>
      <c r="G49" s="525"/>
      <c r="H49" s="525"/>
      <c r="I49" s="525"/>
      <c r="J49" s="525"/>
      <c r="K49" s="525"/>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4"/>
      <c r="AJ49" s="216"/>
      <c r="BR49" s="49"/>
    </row>
    <row r="50" spans="1:70" ht="20.100000000000001" customHeight="1" x14ac:dyDescent="0.15">
      <c r="A50" s="523"/>
      <c r="B50" s="523"/>
      <c r="C50" s="523"/>
      <c r="D50" s="523"/>
      <c r="E50" s="523"/>
      <c r="F50" s="523"/>
      <c r="G50" s="523"/>
      <c r="H50" s="523"/>
      <c r="I50" s="523"/>
      <c r="J50" s="523"/>
      <c r="K50" s="523"/>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J50" s="216"/>
      <c r="BR50" s="49"/>
    </row>
    <row r="51" spans="1:70" ht="20.100000000000001" customHeight="1" x14ac:dyDescent="0.15">
      <c r="A51" s="523"/>
      <c r="B51" s="523"/>
      <c r="C51" s="523"/>
      <c r="D51" s="523"/>
      <c r="E51" s="523"/>
      <c r="F51" s="523"/>
      <c r="G51" s="523"/>
      <c r="H51" s="523"/>
      <c r="I51" s="523"/>
      <c r="J51" s="523"/>
      <c r="K51" s="523"/>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216"/>
      <c r="BR51" s="49"/>
    </row>
    <row r="52" spans="1:70" ht="20.100000000000001" customHeight="1" x14ac:dyDescent="0.15">
      <c r="A52" s="523"/>
      <c r="B52" s="523"/>
      <c r="C52" s="523"/>
      <c r="D52" s="523"/>
      <c r="E52" s="523"/>
      <c r="F52" s="523"/>
      <c r="G52" s="523"/>
      <c r="H52" s="523"/>
      <c r="I52" s="523"/>
      <c r="J52" s="523"/>
      <c r="K52" s="523"/>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216"/>
      <c r="BR52" s="49"/>
    </row>
    <row r="53" spans="1:70" ht="20.100000000000001" customHeight="1" x14ac:dyDescent="0.15">
      <c r="A53" s="523"/>
      <c r="B53" s="523"/>
      <c r="C53" s="523"/>
      <c r="D53" s="523"/>
      <c r="E53" s="523"/>
      <c r="F53" s="523"/>
      <c r="G53" s="523"/>
      <c r="H53" s="523"/>
      <c r="I53" s="523"/>
      <c r="J53" s="523"/>
      <c r="K53" s="523"/>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J53" s="216"/>
      <c r="BR53" s="49"/>
    </row>
    <row r="54" spans="1:70" ht="20.100000000000001" customHeight="1" x14ac:dyDescent="0.15">
      <c r="A54" s="523"/>
      <c r="B54" s="523"/>
      <c r="C54" s="523"/>
      <c r="D54" s="523"/>
      <c r="E54" s="525"/>
      <c r="F54" s="525"/>
      <c r="G54" s="525"/>
      <c r="H54" s="525"/>
      <c r="I54" s="525"/>
      <c r="J54" s="525"/>
      <c r="K54" s="525"/>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216"/>
      <c r="BR54" s="49"/>
    </row>
    <row r="55" spans="1:70" ht="20.100000000000001" customHeight="1" x14ac:dyDescent="0.15">
      <c r="A55" s="523"/>
      <c r="B55" s="523"/>
      <c r="C55" s="523"/>
      <c r="D55" s="523"/>
      <c r="E55" s="525"/>
      <c r="F55" s="525"/>
      <c r="G55" s="525"/>
      <c r="H55" s="525"/>
      <c r="I55" s="525"/>
      <c r="J55" s="525"/>
      <c r="K55" s="525"/>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216"/>
      <c r="BR55" s="49"/>
    </row>
    <row r="56" spans="1:70" ht="20.100000000000001" customHeight="1" x14ac:dyDescent="0.15">
      <c r="A56" s="523"/>
      <c r="B56" s="523"/>
      <c r="C56" s="523"/>
      <c r="D56" s="523"/>
      <c r="E56" s="525"/>
      <c r="F56" s="525"/>
      <c r="G56" s="525"/>
      <c r="H56" s="525"/>
      <c r="I56" s="525"/>
      <c r="J56" s="525"/>
      <c r="K56" s="525"/>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216"/>
      <c r="BR56" s="49"/>
    </row>
    <row r="57" spans="1:70" ht="20.100000000000001" customHeight="1" thickBot="1" x14ac:dyDescent="0.2">
      <c r="A57" s="523"/>
      <c r="B57" s="523"/>
      <c r="C57" s="523"/>
      <c r="D57" s="523"/>
      <c r="E57" s="525"/>
      <c r="F57" s="525"/>
      <c r="G57" s="525"/>
      <c r="H57" s="525"/>
      <c r="I57" s="525"/>
      <c r="J57" s="525"/>
      <c r="K57" s="525"/>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7"/>
    </row>
    <row r="58" spans="1:70" ht="15" customHeight="1" x14ac:dyDescent="0.1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row>
    <row r="59" spans="1:70" ht="15" customHeight="1" x14ac:dyDescent="0.15"/>
    <row r="60" spans="1:70" ht="15" customHeight="1" x14ac:dyDescent="0.15"/>
    <row r="61" spans="1:70" ht="15" customHeight="1" x14ac:dyDescent="0.15"/>
    <row r="62" spans="1:70" ht="15" customHeight="1" x14ac:dyDescent="0.15"/>
    <row r="63" spans="1:70" ht="15" customHeight="1" x14ac:dyDescent="0.15"/>
    <row r="64" spans="1:7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sheetProtection selectLockedCells="1"/>
  <mergeCells count="107">
    <mergeCell ref="L56:AI57"/>
    <mergeCell ref="AJ3:BR4"/>
    <mergeCell ref="AJ20:AK21"/>
    <mergeCell ref="AJ1:BR2"/>
    <mergeCell ref="AJ5:AK6"/>
    <mergeCell ref="AL5:BR6"/>
    <mergeCell ref="AJ7:AK9"/>
    <mergeCell ref="AL7:BR9"/>
    <mergeCell ref="AJ10:AK11"/>
    <mergeCell ref="AL10:BR11"/>
    <mergeCell ref="AJ18:AK19"/>
    <mergeCell ref="AL18:BR19"/>
    <mergeCell ref="AJ16:BR17"/>
    <mergeCell ref="AL20:BR21"/>
    <mergeCell ref="AJ40:AK41"/>
    <mergeCell ref="AJ42:AK43"/>
    <mergeCell ref="AL40:BR41"/>
    <mergeCell ref="AL42:BR43"/>
    <mergeCell ref="AJ29:AK31"/>
    <mergeCell ref="AJ26:BR27"/>
    <mergeCell ref="AJ28:BR28"/>
    <mergeCell ref="AL29:BR31"/>
    <mergeCell ref="AJ39:BR39"/>
    <mergeCell ref="AD17:AF17"/>
    <mergeCell ref="E56:K57"/>
    <mergeCell ref="A32:D33"/>
    <mergeCell ref="T32:U32"/>
    <mergeCell ref="V32:W32"/>
    <mergeCell ref="X32:Y32"/>
    <mergeCell ref="Z32:AA32"/>
    <mergeCell ref="AB32:AC32"/>
    <mergeCell ref="E50:K51"/>
    <mergeCell ref="L50:AI51"/>
    <mergeCell ref="E52:K53"/>
    <mergeCell ref="L52:AI53"/>
    <mergeCell ref="E54:K55"/>
    <mergeCell ref="L54:AI55"/>
    <mergeCell ref="L42:AI43"/>
    <mergeCell ref="E44:K45"/>
    <mergeCell ref="L44:AI45"/>
    <mergeCell ref="E46:K47"/>
    <mergeCell ref="L46:AI47"/>
    <mergeCell ref="A34:D57"/>
    <mergeCell ref="L38:AI39"/>
    <mergeCell ref="E40:K41"/>
    <mergeCell ref="AD32:AI32"/>
    <mergeCell ref="T33:U33"/>
    <mergeCell ref="V33:W33"/>
    <mergeCell ref="X33:Y33"/>
    <mergeCell ref="Z33:AA33"/>
    <mergeCell ref="AB33:AC33"/>
    <mergeCell ref="AD33:AH33"/>
    <mergeCell ref="E29:I31"/>
    <mergeCell ref="J29:AI31"/>
    <mergeCell ref="AD23:AF23"/>
    <mergeCell ref="AG17:AI17"/>
    <mergeCell ref="AG23:AI23"/>
    <mergeCell ref="AG24:AI24"/>
    <mergeCell ref="AG25:AI25"/>
    <mergeCell ref="A26:AI27"/>
    <mergeCell ref="AD22:AF22"/>
    <mergeCell ref="AG20:AI20"/>
    <mergeCell ref="AG21:AI21"/>
    <mergeCell ref="AG22:AI22"/>
    <mergeCell ref="H32:S33"/>
    <mergeCell ref="E32:G33"/>
    <mergeCell ref="G16:AC17"/>
    <mergeCell ref="A16:F17"/>
    <mergeCell ref="E36:K37"/>
    <mergeCell ref="L36:AI37"/>
    <mergeCell ref="E38:K39"/>
    <mergeCell ref="E48:K49"/>
    <mergeCell ref="L48:AI49"/>
    <mergeCell ref="E34:K35"/>
    <mergeCell ref="L34:AI35"/>
    <mergeCell ref="L40:AI41"/>
    <mergeCell ref="E42:K43"/>
    <mergeCell ref="O2:Q2"/>
    <mergeCell ref="R2:AI2"/>
    <mergeCell ref="A3:AI4"/>
    <mergeCell ref="A5:D11"/>
    <mergeCell ref="E5:I6"/>
    <mergeCell ref="J5:AI6"/>
    <mergeCell ref="E7:I7"/>
    <mergeCell ref="J7:AI7"/>
    <mergeCell ref="E8:I9"/>
    <mergeCell ref="J8:AI9"/>
    <mergeCell ref="E10:I11"/>
    <mergeCell ref="J10:AI11"/>
    <mergeCell ref="A12:D15"/>
    <mergeCell ref="E12:I12"/>
    <mergeCell ref="J12:AI12"/>
    <mergeCell ref="E13:I15"/>
    <mergeCell ref="J13:AI15"/>
    <mergeCell ref="A28:D31"/>
    <mergeCell ref="E28:I28"/>
    <mergeCell ref="J28:AI28"/>
    <mergeCell ref="A18:D25"/>
    <mergeCell ref="AD18:AF18"/>
    <mergeCell ref="AD19:AF19"/>
    <mergeCell ref="AD24:AF24"/>
    <mergeCell ref="AD25:AF25"/>
    <mergeCell ref="AD20:AF20"/>
    <mergeCell ref="AD21:AF21"/>
    <mergeCell ref="E24:E25"/>
    <mergeCell ref="AG18:AI18"/>
    <mergeCell ref="AG19:AI19"/>
  </mergeCells>
  <phoneticPr fontId="2"/>
  <conditionalFormatting sqref="AD18:AF25">
    <cfRule type="expression" dxfId="3" priority="1" stopIfTrue="1">
      <formula>AND($AD$24="○",$AD$25="○",COUNTIF($AD$18:$AF$23,"○")&gt;2)</formula>
    </cfRule>
    <cfRule type="expression" dxfId="2" priority="2" stopIfTrue="1">
      <formula>AND($AD$24&lt;&gt;"○",$AD$25&lt;&gt;"○",COUNTIF($AD$18:$AF$23,"○")&gt;4)</formula>
    </cfRule>
    <cfRule type="expression" dxfId="1" priority="3" stopIfTrue="1">
      <formula>AND($AD$24&lt;&gt;"○",$AD$25="○",COUNTIF($AD$18:$AF$23,"○")&gt;3)</formula>
    </cfRule>
    <cfRule type="expression" dxfId="0" priority="4" stopIfTrue="1">
      <formula>AND($AD$24="○",$AD$25&lt;&gt;"○",COUNTIF($AD$18:$AF$23,"○")&gt;2)</formula>
    </cfRule>
  </conditionalFormatting>
  <dataValidations count="8">
    <dataValidation type="list" allowBlank="1" showInputMessage="1" showErrorMessage="1" sqref="AD18:AF25">
      <formula1>"○,－"</formula1>
    </dataValidation>
    <dataValidation type="whole" allowBlank="1" showInputMessage="1" showErrorMessage="1" sqref="T32:AC33">
      <formula1>1</formula1>
      <formula2>100</formula2>
    </dataValidation>
    <dataValidation type="list" allowBlank="1" showInputMessage="1" showErrorMessage="1" sqref="L36:AI37 L44:AI45 L52:AI53">
      <formula1>"自社保有,リース（３年以上）,無し"</formula1>
    </dataValidation>
    <dataValidation type="whole" operator="greaterThanOrEqual" allowBlank="1" showInputMessage="1" showErrorMessage="1" sqref="L7">
      <formula1>1</formula1>
    </dataValidation>
    <dataValidation type="whole" allowBlank="1" showInputMessage="1" showErrorMessage="1" sqref="N7">
      <formula1>1</formula1>
      <formula2>12</formula2>
    </dataValidation>
    <dataValidation type="whole" allowBlank="1" showInputMessage="1" showErrorMessage="1" sqref="P7">
      <formula1>1</formula1>
      <formula2>31</formula2>
    </dataValidation>
    <dataValidation type="list" allowBlank="1" showInputMessage="1" showErrorMessage="1" sqref="AG20">
      <formula1>"無,研修受講実績有,推進員設置有"</formula1>
    </dataValidation>
    <dataValidation type="list" allowBlank="1" showInputMessage="1" showErrorMessage="1" sqref="AG18:AI19 AG21:AI25">
      <formula1>"無,有"</formula1>
    </dataValidation>
  </dataValidations>
  <printOptions horizontalCentered="1"/>
  <pageMargins left="0.39370078740157483" right="0.39370078740157483" top="0.59055118110236227" bottom="0.19685039370078741" header="0.31496062992125984" footer="0.31496062992125984"/>
  <pageSetup paperSize="9" scale="68" fitToWidth="2" orientation="portrait" r:id="rId1"/>
  <colBreaks count="1" manualBreakCount="1">
    <brk id="35" max="5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0"/>
  <sheetViews>
    <sheetView showGridLines="0" view="pageBreakPreview" zoomScale="80" zoomScaleNormal="85" zoomScaleSheetLayoutView="80" workbookViewId="0">
      <selection activeCell="C28" sqref="C28:AH29"/>
    </sheetView>
  </sheetViews>
  <sheetFormatPr defaultColWidth="3.125" defaultRowHeight="18" customHeight="1" x14ac:dyDescent="0.15"/>
  <cols>
    <col min="1" max="50" width="3.875" style="43" customWidth="1"/>
    <col min="51" max="16384" width="3.125" style="43"/>
  </cols>
  <sheetData>
    <row r="1" spans="1:55" ht="23.25" customHeight="1" x14ac:dyDescent="0.15">
      <c r="A1" s="55" t="s">
        <v>203</v>
      </c>
      <c r="N1" s="143"/>
      <c r="O1" s="143"/>
      <c r="P1" s="143"/>
      <c r="Q1" s="140"/>
      <c r="R1" s="140"/>
      <c r="S1" s="140"/>
      <c r="T1" s="140"/>
      <c r="U1" s="140"/>
      <c r="V1" s="140"/>
      <c r="W1" s="140"/>
      <c r="X1" s="140"/>
      <c r="Y1" s="140"/>
      <c r="Z1" s="140"/>
      <c r="AA1" s="140"/>
      <c r="AB1" s="140"/>
      <c r="AC1" s="140"/>
      <c r="AD1" s="140"/>
      <c r="AE1" s="140"/>
      <c r="AF1" s="140"/>
      <c r="AG1" s="140"/>
      <c r="AH1" s="140"/>
    </row>
    <row r="2" spans="1:55" ht="26.25" customHeight="1" thickBot="1" x14ac:dyDescent="0.2">
      <c r="N2" s="487" t="s">
        <v>149</v>
      </c>
      <c r="O2" s="488"/>
      <c r="P2" s="489"/>
      <c r="Q2" s="490"/>
      <c r="R2" s="491"/>
      <c r="S2" s="491"/>
      <c r="T2" s="491"/>
      <c r="U2" s="491"/>
      <c r="V2" s="491"/>
      <c r="W2" s="491"/>
      <c r="X2" s="491"/>
      <c r="Y2" s="491"/>
      <c r="Z2" s="491"/>
      <c r="AA2" s="491"/>
      <c r="AB2" s="491"/>
      <c r="AC2" s="491"/>
      <c r="AD2" s="491"/>
      <c r="AE2" s="491"/>
      <c r="AF2" s="491"/>
      <c r="AG2" s="491"/>
      <c r="AH2" s="492"/>
    </row>
    <row r="3" spans="1:55" ht="15" customHeight="1" x14ac:dyDescent="0.15">
      <c r="A3" s="493" t="s">
        <v>204</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5"/>
    </row>
    <row r="4" spans="1:55" ht="15" customHeight="1" thickBot="1" x14ac:dyDescent="0.2">
      <c r="A4" s="576"/>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8"/>
    </row>
    <row r="5" spans="1:55" ht="26.25" customHeight="1" x14ac:dyDescent="0.15">
      <c r="A5" s="579" t="s">
        <v>205</v>
      </c>
      <c r="B5" s="580"/>
      <c r="C5" s="585" t="s">
        <v>206</v>
      </c>
      <c r="D5" s="586"/>
      <c r="E5" s="587"/>
      <c r="F5" s="588"/>
      <c r="G5" s="589"/>
      <c r="H5" s="589"/>
      <c r="I5" s="589"/>
      <c r="J5" s="589"/>
      <c r="K5" s="589"/>
      <c r="L5" s="589"/>
      <c r="M5" s="589"/>
      <c r="N5" s="589"/>
      <c r="O5" s="589"/>
      <c r="P5" s="589"/>
      <c r="Q5" s="589"/>
      <c r="R5" s="589"/>
      <c r="S5" s="589"/>
      <c r="T5" s="589"/>
      <c r="U5" s="589"/>
      <c r="V5" s="590"/>
      <c r="W5" s="585" t="s">
        <v>207</v>
      </c>
      <c r="X5" s="586"/>
      <c r="Y5" s="586"/>
      <c r="Z5" s="586"/>
      <c r="AA5" s="587"/>
      <c r="AB5" s="585" t="s">
        <v>208</v>
      </c>
      <c r="AC5" s="586"/>
      <c r="AD5" s="586"/>
      <c r="AE5" s="586"/>
      <c r="AF5" s="586"/>
      <c r="AG5" s="586"/>
      <c r="AH5" s="591"/>
    </row>
    <row r="6" spans="1:55" ht="26.25" customHeight="1" x14ac:dyDescent="0.15">
      <c r="A6" s="581"/>
      <c r="B6" s="582"/>
      <c r="C6" s="592" t="s">
        <v>209</v>
      </c>
      <c r="D6" s="593"/>
      <c r="E6" s="594"/>
      <c r="F6" s="592" t="s">
        <v>210</v>
      </c>
      <c r="G6" s="593"/>
      <c r="H6" s="593"/>
      <c r="I6" s="593"/>
      <c r="J6" s="593"/>
      <c r="K6" s="593"/>
      <c r="L6" s="595"/>
      <c r="M6" s="598" t="s">
        <v>211</v>
      </c>
      <c r="N6" s="594"/>
      <c r="O6" s="592" t="s">
        <v>212</v>
      </c>
      <c r="P6" s="593"/>
      <c r="Q6" s="593"/>
      <c r="R6" s="593"/>
      <c r="S6" s="593"/>
      <c r="T6" s="593"/>
      <c r="U6" s="595"/>
      <c r="V6" s="598" t="s">
        <v>211</v>
      </c>
      <c r="W6" s="594"/>
      <c r="X6" s="602"/>
      <c r="Y6" s="603"/>
      <c r="Z6" s="603"/>
      <c r="AA6" s="603"/>
      <c r="AB6" s="603"/>
      <c r="AC6" s="603"/>
      <c r="AD6" s="603"/>
      <c r="AE6" s="603"/>
      <c r="AF6" s="603"/>
      <c r="AG6" s="603"/>
      <c r="AH6" s="604"/>
    </row>
    <row r="7" spans="1:55" ht="26.25" customHeight="1" x14ac:dyDescent="0.15">
      <c r="A7" s="581"/>
      <c r="B7" s="582"/>
      <c r="C7" s="482" t="s">
        <v>40</v>
      </c>
      <c r="D7" s="482"/>
      <c r="E7" s="482"/>
      <c r="F7" s="599" t="s">
        <v>164</v>
      </c>
      <c r="G7" s="599"/>
      <c r="H7" s="599"/>
      <c r="I7" s="599"/>
      <c r="J7" s="599"/>
      <c r="K7" s="605"/>
      <c r="L7" s="606"/>
      <c r="M7" s="606"/>
      <c r="N7" s="606"/>
      <c r="O7" s="606"/>
      <c r="P7" s="606"/>
      <c r="Q7" s="606"/>
      <c r="R7" s="606"/>
      <c r="S7" s="606"/>
      <c r="T7" s="606"/>
      <c r="U7" s="606"/>
      <c r="V7" s="606"/>
      <c r="W7" s="606"/>
      <c r="X7" s="606"/>
      <c r="Y7" s="606"/>
      <c r="Z7" s="606"/>
      <c r="AA7" s="606"/>
      <c r="AB7" s="606"/>
      <c r="AC7" s="606"/>
      <c r="AD7" s="606"/>
      <c r="AE7" s="606"/>
      <c r="AF7" s="606"/>
      <c r="AG7" s="606"/>
      <c r="AH7" s="607"/>
      <c r="AL7" s="143"/>
      <c r="AM7" s="143"/>
      <c r="AN7" s="153"/>
      <c r="AO7" s="153"/>
      <c r="AP7" s="153"/>
      <c r="AQ7" s="153"/>
      <c r="AR7" s="153"/>
      <c r="AS7" s="153"/>
      <c r="AT7" s="153"/>
      <c r="AU7" s="143"/>
      <c r="AV7" s="143"/>
      <c r="AW7" s="153"/>
      <c r="AX7" s="153"/>
      <c r="AY7" s="153"/>
      <c r="AZ7" s="153"/>
      <c r="BA7" s="153"/>
      <c r="BB7" s="153"/>
      <c r="BC7" s="153"/>
    </row>
    <row r="8" spans="1:55" ht="26.25" customHeight="1" x14ac:dyDescent="0.15">
      <c r="A8" s="581"/>
      <c r="B8" s="582"/>
      <c r="C8" s="482"/>
      <c r="D8" s="482"/>
      <c r="E8" s="482"/>
      <c r="F8" s="599" t="s">
        <v>165</v>
      </c>
      <c r="G8" s="599"/>
      <c r="H8" s="599"/>
      <c r="I8" s="599"/>
      <c r="J8" s="599"/>
      <c r="K8" s="608"/>
      <c r="L8" s="609"/>
      <c r="M8" s="609"/>
      <c r="N8" s="609"/>
      <c r="O8" s="609"/>
      <c r="P8" s="609"/>
      <c r="Q8" s="609"/>
      <c r="R8" s="609"/>
      <c r="S8" s="609"/>
      <c r="T8" s="609"/>
      <c r="U8" s="609"/>
      <c r="V8" s="609"/>
      <c r="W8" s="609"/>
      <c r="X8" s="609"/>
      <c r="Y8" s="609"/>
      <c r="Z8" s="609"/>
      <c r="AA8" s="609"/>
      <c r="AB8" s="609"/>
      <c r="AC8" s="609"/>
      <c r="AD8" s="609"/>
      <c r="AE8" s="609"/>
      <c r="AF8" s="609"/>
      <c r="AG8" s="609"/>
      <c r="AH8" s="610"/>
      <c r="AK8" s="146"/>
    </row>
    <row r="9" spans="1:55" ht="26.25" customHeight="1" x14ac:dyDescent="0.15">
      <c r="A9" s="581"/>
      <c r="B9" s="582"/>
      <c r="C9" s="482"/>
      <c r="D9" s="482"/>
      <c r="E9" s="482"/>
      <c r="F9" s="599"/>
      <c r="G9" s="599"/>
      <c r="H9" s="599"/>
      <c r="I9" s="599"/>
      <c r="J9" s="599"/>
      <c r="K9" s="611"/>
      <c r="L9" s="612"/>
      <c r="M9" s="612"/>
      <c r="N9" s="612"/>
      <c r="O9" s="612"/>
      <c r="P9" s="612"/>
      <c r="Q9" s="612"/>
      <c r="R9" s="612"/>
      <c r="S9" s="612"/>
      <c r="T9" s="612"/>
      <c r="U9" s="612"/>
      <c r="V9" s="612"/>
      <c r="W9" s="612"/>
      <c r="X9" s="612"/>
      <c r="Y9" s="612"/>
      <c r="Z9" s="612"/>
      <c r="AA9" s="612"/>
      <c r="AB9" s="612"/>
      <c r="AC9" s="612"/>
      <c r="AD9" s="612"/>
      <c r="AE9" s="612"/>
      <c r="AF9" s="612"/>
      <c r="AG9" s="612"/>
      <c r="AH9" s="613"/>
      <c r="AL9" s="143"/>
      <c r="AM9" s="143"/>
    </row>
    <row r="10" spans="1:55" ht="26.25" customHeight="1" x14ac:dyDescent="0.15">
      <c r="A10" s="581"/>
      <c r="B10" s="582"/>
      <c r="C10" s="599" t="s">
        <v>213</v>
      </c>
      <c r="D10" s="599"/>
      <c r="E10" s="599"/>
      <c r="F10" s="599"/>
      <c r="G10" s="599"/>
      <c r="H10" s="599"/>
      <c r="I10" s="599"/>
      <c r="J10" s="599"/>
      <c r="K10" s="479" t="s">
        <v>214</v>
      </c>
      <c r="L10" s="480"/>
      <c r="M10" s="480"/>
      <c r="N10" s="480"/>
      <c r="O10" s="480"/>
      <c r="P10" s="481"/>
      <c r="Q10" s="596" t="s">
        <v>215</v>
      </c>
      <c r="R10" s="597"/>
      <c r="S10" s="597"/>
      <c r="T10" s="597"/>
      <c r="U10" s="597"/>
      <c r="V10" s="142" t="s">
        <v>211</v>
      </c>
      <c r="W10" s="596" t="s">
        <v>216</v>
      </c>
      <c r="X10" s="597"/>
      <c r="Y10" s="597"/>
      <c r="Z10" s="597"/>
      <c r="AA10" s="597"/>
      <c r="AB10" s="142" t="s">
        <v>211</v>
      </c>
      <c r="AC10" s="596" t="s">
        <v>217</v>
      </c>
      <c r="AD10" s="597"/>
      <c r="AE10" s="597"/>
      <c r="AF10" s="597"/>
      <c r="AG10" s="597"/>
      <c r="AH10" s="139" t="s">
        <v>211</v>
      </c>
    </row>
    <row r="11" spans="1:55" ht="26.25" customHeight="1" x14ac:dyDescent="0.15">
      <c r="A11" s="581"/>
      <c r="B11" s="582"/>
      <c r="C11" s="599"/>
      <c r="D11" s="599"/>
      <c r="E11" s="599"/>
      <c r="F11" s="599"/>
      <c r="G11" s="599"/>
      <c r="H11" s="599"/>
      <c r="I11" s="599"/>
      <c r="J11" s="599"/>
      <c r="K11" s="457" t="s">
        <v>218</v>
      </c>
      <c r="L11" s="458"/>
      <c r="M11" s="458"/>
      <c r="N11" s="458"/>
      <c r="O11" s="458"/>
      <c r="P11" s="459"/>
      <c r="Q11" s="457"/>
      <c r="R11" s="458"/>
      <c r="S11" s="458"/>
      <c r="T11" s="458"/>
      <c r="U11" s="458"/>
      <c r="V11" s="458"/>
      <c r="W11" s="458"/>
      <c r="X11" s="458"/>
      <c r="Y11" s="458"/>
      <c r="Z11" s="458"/>
      <c r="AA11" s="458"/>
      <c r="AB11" s="458"/>
      <c r="AC11" s="458"/>
      <c r="AD11" s="458"/>
      <c r="AE11" s="458"/>
      <c r="AF11" s="458"/>
      <c r="AG11" s="458"/>
      <c r="AH11" s="486"/>
    </row>
    <row r="12" spans="1:55" ht="26.25" customHeight="1" x14ac:dyDescent="0.15">
      <c r="A12" s="581"/>
      <c r="B12" s="582"/>
      <c r="C12" s="646" t="s">
        <v>219</v>
      </c>
      <c r="D12" s="582"/>
      <c r="E12" s="648" t="s">
        <v>220</v>
      </c>
      <c r="F12" s="477"/>
      <c r="G12" s="477"/>
      <c r="H12" s="477"/>
      <c r="I12" s="477"/>
      <c r="J12" s="477"/>
      <c r="K12" s="477"/>
      <c r="L12" s="477"/>
      <c r="M12" s="477"/>
      <c r="N12" s="520" t="s">
        <v>221</v>
      </c>
      <c r="O12" s="500"/>
      <c r="P12" s="500"/>
      <c r="Q12" s="500"/>
      <c r="R12" s="500"/>
      <c r="S12" s="500"/>
      <c r="T12" s="500"/>
      <c r="U12" s="500"/>
      <c r="V12" s="500"/>
      <c r="W12" s="500"/>
      <c r="X12" s="501"/>
      <c r="Y12" s="520" t="s">
        <v>222</v>
      </c>
      <c r="Z12" s="500"/>
      <c r="AA12" s="500"/>
      <c r="AB12" s="500"/>
      <c r="AC12" s="501"/>
      <c r="AD12" s="520"/>
      <c r="AE12" s="500"/>
      <c r="AF12" s="500"/>
      <c r="AG12" s="614" t="s">
        <v>223</v>
      </c>
      <c r="AH12" s="615"/>
    </row>
    <row r="13" spans="1:55" ht="26.25" customHeight="1" x14ac:dyDescent="0.15">
      <c r="A13" s="581"/>
      <c r="B13" s="582"/>
      <c r="C13" s="646"/>
      <c r="D13" s="582"/>
      <c r="E13" s="657"/>
      <c r="F13" s="658"/>
      <c r="G13" s="658"/>
      <c r="H13" s="658"/>
      <c r="I13" s="658"/>
      <c r="J13" s="658"/>
      <c r="K13" s="658"/>
      <c r="L13" s="658"/>
      <c r="M13" s="658"/>
      <c r="N13" s="599" t="s">
        <v>224</v>
      </c>
      <c r="O13" s="599"/>
      <c r="P13" s="599"/>
      <c r="Q13" s="599"/>
      <c r="R13" s="599"/>
      <c r="S13" s="600" t="s">
        <v>225</v>
      </c>
      <c r="T13" s="601"/>
      <c r="U13" s="480" t="s">
        <v>226</v>
      </c>
      <c r="V13" s="480"/>
      <c r="W13" s="480"/>
      <c r="X13" s="480"/>
      <c r="Y13" s="479" t="s">
        <v>227</v>
      </c>
      <c r="Z13" s="480"/>
      <c r="AA13" s="480"/>
      <c r="AB13" s="480"/>
      <c r="AC13" s="480"/>
      <c r="AD13" s="480"/>
      <c r="AE13" s="480"/>
      <c r="AF13" s="480"/>
      <c r="AG13" s="480"/>
      <c r="AH13" s="616"/>
    </row>
    <row r="14" spans="1:55" ht="26.25" customHeight="1" x14ac:dyDescent="0.15">
      <c r="A14" s="581"/>
      <c r="B14" s="582"/>
      <c r="C14" s="646"/>
      <c r="D14" s="582"/>
      <c r="E14" s="479" t="s">
        <v>228</v>
      </c>
      <c r="F14" s="480"/>
      <c r="G14" s="480"/>
      <c r="H14" s="480"/>
      <c r="I14" s="480"/>
      <c r="J14" s="480"/>
      <c r="K14" s="480"/>
      <c r="L14" s="480"/>
      <c r="M14" s="481"/>
      <c r="N14" s="626"/>
      <c r="O14" s="626"/>
      <c r="P14" s="627"/>
      <c r="Q14" s="481" t="s">
        <v>229</v>
      </c>
      <c r="R14" s="599"/>
      <c r="S14" s="630">
        <v>1</v>
      </c>
      <c r="T14" s="631"/>
      <c r="U14" s="629" t="str">
        <f>IF(N14="","",ROUNDDOWN(N14*S14,3))</f>
        <v/>
      </c>
      <c r="V14" s="629"/>
      <c r="W14" s="480" t="s">
        <v>229</v>
      </c>
      <c r="X14" s="480"/>
      <c r="Y14" s="617" t="str">
        <f>IF(SUM(U14:V17)=0,"",SUM(U14:V17))</f>
        <v/>
      </c>
      <c r="Z14" s="618"/>
      <c r="AA14" s="618"/>
      <c r="AB14" s="618"/>
      <c r="AC14" s="618"/>
      <c r="AD14" s="452" t="s">
        <v>230</v>
      </c>
      <c r="AE14" s="452"/>
      <c r="AF14" s="452"/>
      <c r="AG14" s="452"/>
      <c r="AH14" s="623"/>
    </row>
    <row r="15" spans="1:55" ht="26.25" customHeight="1" x14ac:dyDescent="0.15">
      <c r="A15" s="581"/>
      <c r="B15" s="582"/>
      <c r="C15" s="646"/>
      <c r="D15" s="582"/>
      <c r="E15" s="479" t="s">
        <v>231</v>
      </c>
      <c r="F15" s="480"/>
      <c r="G15" s="480"/>
      <c r="H15" s="480"/>
      <c r="I15" s="480"/>
      <c r="J15" s="480"/>
      <c r="K15" s="480"/>
      <c r="L15" s="480"/>
      <c r="M15" s="481"/>
      <c r="N15" s="626"/>
      <c r="O15" s="626"/>
      <c r="P15" s="627"/>
      <c r="Q15" s="481" t="s">
        <v>229</v>
      </c>
      <c r="R15" s="599"/>
      <c r="S15" s="630">
        <v>1</v>
      </c>
      <c r="T15" s="631"/>
      <c r="U15" s="629" t="str">
        <f>IF(N15="","",ROUNDDOWN(N15*S15,3))</f>
        <v/>
      </c>
      <c r="V15" s="629"/>
      <c r="W15" s="480" t="s">
        <v>229</v>
      </c>
      <c r="X15" s="480"/>
      <c r="Y15" s="619"/>
      <c r="Z15" s="620"/>
      <c r="AA15" s="620"/>
      <c r="AB15" s="620"/>
      <c r="AC15" s="620"/>
      <c r="AD15" s="455"/>
      <c r="AE15" s="455"/>
      <c r="AF15" s="455"/>
      <c r="AG15" s="455"/>
      <c r="AH15" s="624"/>
    </row>
    <row r="16" spans="1:55" ht="26.25" customHeight="1" x14ac:dyDescent="0.15">
      <c r="A16" s="581"/>
      <c r="B16" s="582"/>
      <c r="C16" s="646"/>
      <c r="D16" s="582"/>
      <c r="E16" s="479" t="s">
        <v>232</v>
      </c>
      <c r="F16" s="480"/>
      <c r="G16" s="480"/>
      <c r="H16" s="480"/>
      <c r="I16" s="480"/>
      <c r="J16" s="480"/>
      <c r="K16" s="480"/>
      <c r="L16" s="480"/>
      <c r="M16" s="481"/>
      <c r="N16" s="626"/>
      <c r="O16" s="626"/>
      <c r="P16" s="627"/>
      <c r="Q16" s="481" t="s">
        <v>229</v>
      </c>
      <c r="R16" s="599"/>
      <c r="S16" s="628">
        <v>0.5</v>
      </c>
      <c r="T16" s="628"/>
      <c r="U16" s="629" t="str">
        <f>IF(N16="","",ROUNDDOWN(N16*(1/2),3))</f>
        <v/>
      </c>
      <c r="V16" s="629"/>
      <c r="W16" s="480" t="s">
        <v>229</v>
      </c>
      <c r="X16" s="480"/>
      <c r="Y16" s="619"/>
      <c r="Z16" s="620"/>
      <c r="AA16" s="620"/>
      <c r="AB16" s="620"/>
      <c r="AC16" s="620"/>
      <c r="AD16" s="455"/>
      <c r="AE16" s="455"/>
      <c r="AF16" s="455"/>
      <c r="AG16" s="455"/>
      <c r="AH16" s="624"/>
    </row>
    <row r="17" spans="1:34" ht="26.25" customHeight="1" thickBot="1" x14ac:dyDescent="0.2">
      <c r="A17" s="583"/>
      <c r="B17" s="584"/>
      <c r="C17" s="647"/>
      <c r="D17" s="584"/>
      <c r="E17" s="649" t="s">
        <v>233</v>
      </c>
      <c r="F17" s="650"/>
      <c r="G17" s="650"/>
      <c r="H17" s="650"/>
      <c r="I17" s="650"/>
      <c r="J17" s="650"/>
      <c r="K17" s="650"/>
      <c r="L17" s="650"/>
      <c r="M17" s="651"/>
      <c r="N17" s="652"/>
      <c r="O17" s="652"/>
      <c r="P17" s="653"/>
      <c r="Q17" s="651" t="s">
        <v>229</v>
      </c>
      <c r="R17" s="654"/>
      <c r="S17" s="655">
        <v>0.25</v>
      </c>
      <c r="T17" s="655"/>
      <c r="U17" s="656" t="str">
        <f>IF(N17="","",ROUNDDOWN(N17*(1/4),3))</f>
        <v/>
      </c>
      <c r="V17" s="656"/>
      <c r="W17" s="650" t="s">
        <v>229</v>
      </c>
      <c r="X17" s="650"/>
      <c r="Y17" s="621"/>
      <c r="Z17" s="622"/>
      <c r="AA17" s="622"/>
      <c r="AB17" s="622"/>
      <c r="AC17" s="622"/>
      <c r="AD17" s="551"/>
      <c r="AE17" s="551"/>
      <c r="AF17" s="551"/>
      <c r="AG17" s="551"/>
      <c r="AH17" s="625"/>
    </row>
    <row r="18" spans="1:34" ht="26.25" customHeight="1" x14ac:dyDescent="0.15">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1:34" ht="11.25" customHeight="1" x14ac:dyDescent="0.15">
      <c r="A19" s="58"/>
      <c r="B19" s="58"/>
      <c r="C19" s="58"/>
      <c r="D19" s="58"/>
      <c r="E19" s="141"/>
      <c r="F19" s="141"/>
      <c r="G19" s="141"/>
      <c r="H19" s="141"/>
      <c r="I19" s="141"/>
      <c r="J19" s="141"/>
      <c r="K19" s="141"/>
      <c r="L19" s="141"/>
      <c r="M19" s="141"/>
      <c r="N19" s="59"/>
      <c r="O19" s="59"/>
      <c r="P19" s="59"/>
      <c r="Q19" s="141"/>
      <c r="R19" s="141"/>
      <c r="S19" s="60"/>
      <c r="T19" s="60"/>
      <c r="U19" s="61"/>
      <c r="V19" s="61"/>
      <c r="W19" s="141"/>
      <c r="X19" s="141"/>
      <c r="Y19" s="62"/>
      <c r="Z19" s="62"/>
      <c r="AA19" s="62"/>
      <c r="AB19" s="62"/>
      <c r="AC19" s="62"/>
      <c r="AD19" s="141"/>
      <c r="AE19" s="141"/>
      <c r="AF19" s="141"/>
      <c r="AG19" s="141"/>
      <c r="AH19" s="141"/>
    </row>
    <row r="20" spans="1:34" ht="11.25" customHeight="1" x14ac:dyDescent="0.15">
      <c r="A20" s="58"/>
      <c r="B20" s="58"/>
      <c r="C20" s="58"/>
      <c r="D20" s="58"/>
      <c r="E20" s="141"/>
      <c r="F20" s="141"/>
      <c r="G20" s="141"/>
      <c r="H20" s="141"/>
      <c r="I20" s="141"/>
      <c r="J20" s="141"/>
      <c r="K20" s="141"/>
      <c r="L20" s="141"/>
      <c r="M20" s="141"/>
      <c r="N20" s="59"/>
      <c r="O20" s="59"/>
      <c r="P20" s="59"/>
      <c r="Q20" s="141"/>
      <c r="R20" s="141"/>
      <c r="S20" s="60"/>
      <c r="T20" s="60"/>
      <c r="U20" s="61"/>
      <c r="V20" s="61"/>
      <c r="W20" s="141"/>
      <c r="X20" s="141"/>
      <c r="Y20" s="62"/>
      <c r="Z20" s="62"/>
      <c r="AA20" s="62"/>
      <c r="AB20" s="62"/>
      <c r="AC20" s="62"/>
      <c r="AD20" s="141"/>
      <c r="AE20" s="141"/>
      <c r="AF20" s="141"/>
      <c r="AG20" s="141"/>
      <c r="AH20" s="141"/>
    </row>
    <row r="21" spans="1:34" ht="11.25" customHeight="1" thickBot="1" x14ac:dyDescent="0.2">
      <c r="C21" s="58"/>
      <c r="D21" s="58"/>
      <c r="E21" s="141"/>
      <c r="F21" s="141"/>
      <c r="G21" s="141"/>
      <c r="H21" s="141"/>
      <c r="I21" s="141"/>
      <c r="J21" s="141"/>
      <c r="K21" s="141"/>
      <c r="L21" s="141"/>
      <c r="M21" s="141"/>
      <c r="N21" s="59"/>
      <c r="O21" s="59"/>
      <c r="P21" s="59"/>
      <c r="Q21" s="141"/>
      <c r="R21" s="141"/>
      <c r="S21" s="60"/>
      <c r="T21" s="60"/>
      <c r="U21" s="63"/>
      <c r="V21" s="63"/>
      <c r="W21" s="141"/>
      <c r="X21" s="141"/>
      <c r="Y21" s="64"/>
      <c r="Z21" s="64"/>
      <c r="AA21" s="64"/>
      <c r="AB21" s="64"/>
      <c r="AC21" s="64"/>
      <c r="AD21" s="141"/>
      <c r="AE21" s="141"/>
      <c r="AF21" s="141"/>
      <c r="AG21" s="141"/>
      <c r="AH21" s="141"/>
    </row>
    <row r="22" spans="1:34" ht="18.75" customHeight="1" x14ac:dyDescent="0.15">
      <c r="A22" s="634" t="s">
        <v>234</v>
      </c>
      <c r="B22" s="635"/>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6"/>
    </row>
    <row r="23" spans="1:34" ht="18.75" customHeight="1" x14ac:dyDescent="0.15">
      <c r="A23" s="637"/>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9"/>
    </row>
    <row r="24" spans="1:34" ht="18.75" customHeight="1" x14ac:dyDescent="0.15">
      <c r="A24" s="640" t="s">
        <v>235</v>
      </c>
      <c r="B24" s="641"/>
      <c r="C24" s="565" t="s">
        <v>236</v>
      </c>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643"/>
    </row>
    <row r="25" spans="1:34" ht="18.75" customHeight="1" x14ac:dyDescent="0.15">
      <c r="A25" s="568"/>
      <c r="B25" s="642"/>
      <c r="C25" s="569"/>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70"/>
    </row>
    <row r="26" spans="1:34" ht="18.75" customHeight="1" x14ac:dyDescent="0.15">
      <c r="A26" s="558" t="s">
        <v>237</v>
      </c>
      <c r="B26" s="559"/>
      <c r="C26" s="644" t="s">
        <v>238</v>
      </c>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44"/>
      <c r="AG26" s="644"/>
      <c r="AH26" s="645"/>
    </row>
    <row r="27" spans="1:34" ht="18.75" customHeight="1" x14ac:dyDescent="0.15">
      <c r="A27" s="558"/>
      <c r="B27" s="559"/>
      <c r="C27" s="644"/>
      <c r="D27" s="644"/>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5"/>
    </row>
    <row r="28" spans="1:34" ht="18.75" customHeight="1" x14ac:dyDescent="0.15">
      <c r="A28" s="568" t="s">
        <v>239</v>
      </c>
      <c r="B28" s="559"/>
      <c r="C28" s="569" t="s">
        <v>240</v>
      </c>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70"/>
    </row>
    <row r="29" spans="1:34" ht="18.75" customHeight="1" x14ac:dyDescent="0.15">
      <c r="A29" s="558"/>
      <c r="B29" s="559"/>
      <c r="C29" s="569"/>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70"/>
    </row>
    <row r="30" spans="1:34" ht="18.75" customHeight="1" x14ac:dyDescent="0.15">
      <c r="A30" s="568"/>
      <c r="B30" s="559"/>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3"/>
    </row>
    <row r="31" spans="1:34" ht="18.75" customHeight="1" x14ac:dyDescent="0.15">
      <c r="A31" s="558"/>
      <c r="B31" s="559"/>
      <c r="C31" s="632"/>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3"/>
    </row>
    <row r="32" spans="1:34" ht="18.75" customHeight="1" x14ac:dyDescent="0.15">
      <c r="A32" s="52"/>
      <c r="B32" s="54"/>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7"/>
    </row>
    <row r="33" spans="1:34" ht="18.75" customHeight="1" x14ac:dyDescent="0.15">
      <c r="A33" s="52"/>
      <c r="B33" s="54"/>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row>
    <row r="34" spans="1:34" ht="18.75" customHeight="1" x14ac:dyDescent="0.15">
      <c r="A34" s="52"/>
      <c r="B34" s="54"/>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7"/>
    </row>
    <row r="35" spans="1:34" ht="18.75" customHeight="1" x14ac:dyDescent="0.15">
      <c r="A35" s="52"/>
      <c r="B35" s="54"/>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4"/>
    </row>
    <row r="36" spans="1:34" ht="18.75" customHeight="1" thickBot="1" x14ac:dyDescent="0.2">
      <c r="A36" s="53"/>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145"/>
    </row>
    <row r="37" spans="1:34" ht="7.5" customHeight="1" x14ac:dyDescent="0.15">
      <c r="C37" s="58"/>
      <c r="D37" s="58"/>
      <c r="E37" s="143"/>
      <c r="F37" s="143"/>
      <c r="G37" s="143"/>
      <c r="H37" s="143"/>
      <c r="I37" s="143"/>
      <c r="J37" s="143"/>
      <c r="K37" s="143"/>
      <c r="L37" s="143"/>
      <c r="M37" s="143"/>
      <c r="N37" s="143"/>
      <c r="O37" s="143"/>
      <c r="P37" s="143"/>
      <c r="Q37" s="143"/>
      <c r="R37" s="67"/>
      <c r="S37" s="67"/>
      <c r="T37" s="67"/>
      <c r="U37" s="67"/>
      <c r="V37" s="67"/>
      <c r="W37" s="143"/>
      <c r="X37" s="67"/>
      <c r="Y37" s="67"/>
      <c r="Z37" s="67"/>
      <c r="AA37" s="67"/>
      <c r="AB37" s="67"/>
      <c r="AC37" s="143"/>
      <c r="AD37" s="67"/>
      <c r="AE37" s="67"/>
      <c r="AF37" s="67"/>
      <c r="AG37" s="67"/>
      <c r="AH37" s="67"/>
    </row>
    <row r="38" spans="1:34" ht="29.25" customHeight="1" x14ac:dyDescent="0.15">
      <c r="C38" s="58"/>
      <c r="D38" s="58"/>
      <c r="E38" s="143"/>
      <c r="F38" s="143"/>
      <c r="G38" s="143"/>
      <c r="H38" s="143"/>
      <c r="I38" s="143"/>
      <c r="J38" s="143"/>
      <c r="K38" s="143"/>
      <c r="L38" s="143"/>
      <c r="M38" s="143"/>
      <c r="N38" s="143"/>
      <c r="O38" s="143"/>
      <c r="P38" s="143"/>
      <c r="Q38" s="143"/>
      <c r="R38" s="67"/>
      <c r="S38" s="67"/>
      <c r="T38" s="67"/>
      <c r="U38" s="67"/>
      <c r="V38" s="67"/>
      <c r="W38" s="143"/>
      <c r="X38" s="67"/>
      <c r="Y38" s="67"/>
      <c r="Z38" s="67"/>
      <c r="AA38" s="67"/>
      <c r="AB38" s="67"/>
      <c r="AC38" s="143"/>
      <c r="AD38" s="67"/>
      <c r="AE38" s="67"/>
      <c r="AF38" s="67"/>
      <c r="AG38" s="67"/>
      <c r="AH38" s="67"/>
    </row>
    <row r="39" spans="1:34" ht="29.25" customHeight="1" x14ac:dyDescent="0.15">
      <c r="C39" s="58"/>
      <c r="D39" s="58"/>
      <c r="E39" s="143"/>
      <c r="F39" s="143"/>
      <c r="G39" s="143"/>
      <c r="H39" s="143"/>
      <c r="I39" s="143"/>
      <c r="J39" s="143"/>
      <c r="K39" s="143"/>
      <c r="L39" s="143"/>
      <c r="M39" s="143"/>
      <c r="N39" s="143"/>
      <c r="O39" s="143"/>
      <c r="P39" s="143"/>
      <c r="Q39" s="143"/>
      <c r="R39" s="67"/>
      <c r="S39" s="67"/>
      <c r="T39" s="67"/>
      <c r="U39" s="67"/>
      <c r="V39" s="67"/>
      <c r="W39" s="143"/>
      <c r="X39" s="67"/>
      <c r="Y39" s="67"/>
      <c r="Z39" s="67"/>
      <c r="AA39" s="67"/>
      <c r="AB39" s="67"/>
      <c r="AC39" s="143"/>
      <c r="AD39" s="67"/>
      <c r="AE39" s="67"/>
      <c r="AF39" s="67"/>
      <c r="AG39" s="67"/>
      <c r="AH39" s="67"/>
    </row>
    <row r="40" spans="1:34" ht="29.25" customHeight="1" x14ac:dyDescent="0.15">
      <c r="C40" s="58"/>
      <c r="D40" s="58"/>
      <c r="E40" s="143"/>
      <c r="F40" s="143"/>
      <c r="G40" s="143"/>
      <c r="H40" s="143"/>
      <c r="I40" s="143"/>
      <c r="J40" s="143"/>
      <c r="K40" s="143"/>
      <c r="L40" s="143"/>
      <c r="M40" s="143"/>
      <c r="N40" s="143"/>
      <c r="O40" s="143"/>
      <c r="P40" s="143"/>
      <c r="Q40" s="143"/>
      <c r="R40" s="67"/>
      <c r="S40" s="67"/>
      <c r="T40" s="67"/>
      <c r="U40" s="67"/>
      <c r="V40" s="67"/>
      <c r="W40" s="143"/>
      <c r="X40" s="67"/>
      <c r="Y40" s="67"/>
      <c r="Z40" s="67"/>
      <c r="AA40" s="67"/>
      <c r="AB40" s="67"/>
      <c r="AC40" s="143"/>
      <c r="AD40" s="67"/>
      <c r="AE40" s="67"/>
      <c r="AF40" s="67"/>
      <c r="AG40" s="67"/>
      <c r="AH40" s="67"/>
    </row>
    <row r="41" spans="1:34" ht="29.25" customHeight="1" x14ac:dyDescent="0.15">
      <c r="C41" s="58"/>
      <c r="D41" s="58"/>
      <c r="E41" s="143"/>
      <c r="F41" s="143"/>
      <c r="G41" s="143"/>
      <c r="H41" s="143"/>
      <c r="I41" s="143"/>
      <c r="J41" s="143"/>
      <c r="K41" s="143"/>
      <c r="L41" s="143"/>
      <c r="M41" s="143"/>
      <c r="N41" s="143"/>
      <c r="O41" s="143"/>
      <c r="P41" s="143"/>
      <c r="Q41" s="143"/>
      <c r="R41" s="67"/>
      <c r="S41" s="67"/>
      <c r="T41" s="67"/>
      <c r="U41" s="67"/>
      <c r="V41" s="67"/>
      <c r="W41" s="143"/>
      <c r="X41" s="67"/>
      <c r="Y41" s="67"/>
      <c r="Z41" s="67"/>
      <c r="AA41" s="67"/>
      <c r="AB41" s="67"/>
      <c r="AC41" s="143"/>
      <c r="AD41" s="67"/>
      <c r="AE41" s="67"/>
      <c r="AF41" s="67"/>
      <c r="AG41" s="67"/>
      <c r="AH41" s="67"/>
    </row>
    <row r="42" spans="1:34" ht="29.25" customHeight="1" x14ac:dyDescent="0.15">
      <c r="C42" s="58"/>
      <c r="D42" s="58"/>
      <c r="E42" s="143"/>
      <c r="F42" s="143"/>
      <c r="G42" s="143"/>
      <c r="H42" s="143"/>
      <c r="I42" s="143"/>
      <c r="J42" s="143"/>
      <c r="K42" s="143"/>
      <c r="L42" s="143"/>
      <c r="M42" s="143"/>
      <c r="N42" s="143"/>
      <c r="O42" s="143"/>
      <c r="P42" s="143"/>
      <c r="Q42" s="143"/>
      <c r="R42" s="67"/>
      <c r="S42" s="67"/>
      <c r="T42" s="67"/>
      <c r="U42" s="67"/>
      <c r="V42" s="67"/>
      <c r="W42" s="143"/>
      <c r="X42" s="67"/>
      <c r="Y42" s="67"/>
      <c r="Z42" s="67"/>
      <c r="AA42" s="67"/>
      <c r="AB42" s="67"/>
      <c r="AC42" s="143"/>
      <c r="AD42" s="67"/>
      <c r="AE42" s="67"/>
      <c r="AF42" s="67"/>
      <c r="AG42" s="67"/>
      <c r="AH42" s="67"/>
    </row>
    <row r="43" spans="1:34" ht="29.25" customHeight="1" x14ac:dyDescent="0.15">
      <c r="C43" s="58"/>
      <c r="D43" s="58"/>
      <c r="E43" s="143"/>
      <c r="F43" s="143"/>
      <c r="G43" s="143"/>
      <c r="H43" s="143"/>
      <c r="I43" s="143"/>
      <c r="J43" s="143"/>
      <c r="K43" s="143"/>
      <c r="L43" s="143"/>
      <c r="M43" s="143"/>
      <c r="N43" s="143"/>
      <c r="O43" s="143"/>
      <c r="P43" s="143"/>
      <c r="Q43" s="143"/>
      <c r="R43" s="67"/>
      <c r="S43" s="67"/>
      <c r="T43" s="67"/>
      <c r="U43" s="67"/>
      <c r="V43" s="67"/>
      <c r="W43" s="143"/>
      <c r="X43" s="67"/>
      <c r="Y43" s="67"/>
      <c r="Z43" s="67"/>
      <c r="AA43" s="67"/>
      <c r="AB43" s="67"/>
      <c r="AC43" s="143"/>
      <c r="AD43" s="67"/>
      <c r="AE43" s="67"/>
      <c r="AF43" s="67"/>
      <c r="AG43" s="67"/>
      <c r="AH43" s="67"/>
    </row>
    <row r="44" spans="1:34" ht="29.25" customHeight="1" x14ac:dyDescent="0.15">
      <c r="C44" s="58"/>
      <c r="D44" s="58"/>
      <c r="E44" s="143"/>
      <c r="F44" s="143"/>
      <c r="G44" s="143"/>
      <c r="H44" s="143"/>
      <c r="I44" s="143"/>
      <c r="J44" s="143"/>
      <c r="K44" s="143"/>
      <c r="L44" s="143"/>
      <c r="M44" s="143"/>
      <c r="N44" s="143"/>
      <c r="O44" s="143"/>
      <c r="P44" s="143"/>
      <c r="Q44" s="143"/>
      <c r="R44" s="67"/>
      <c r="S44" s="67"/>
      <c r="T44" s="67"/>
      <c r="U44" s="67"/>
      <c r="V44" s="67"/>
      <c r="W44" s="143"/>
      <c r="X44" s="67"/>
      <c r="Y44" s="67"/>
      <c r="Z44" s="67"/>
      <c r="AA44" s="67"/>
      <c r="AB44" s="67"/>
      <c r="AC44" s="143"/>
      <c r="AD44" s="67"/>
      <c r="AE44" s="67"/>
      <c r="AF44" s="67"/>
      <c r="AG44" s="67"/>
      <c r="AH44" s="67"/>
    </row>
    <row r="45" spans="1:34" ht="29.25" customHeight="1" x14ac:dyDescent="0.15">
      <c r="C45" s="58"/>
      <c r="D45" s="58"/>
      <c r="E45" s="143"/>
      <c r="F45" s="143"/>
      <c r="G45" s="143"/>
      <c r="H45" s="143"/>
      <c r="I45" s="143"/>
      <c r="J45" s="143"/>
      <c r="K45" s="143"/>
      <c r="L45" s="143"/>
      <c r="M45" s="143"/>
      <c r="N45" s="143"/>
      <c r="O45" s="143"/>
      <c r="P45" s="143"/>
      <c r="Q45" s="143"/>
      <c r="R45" s="67"/>
      <c r="S45" s="67"/>
      <c r="T45" s="67"/>
      <c r="U45" s="67"/>
      <c r="V45" s="67"/>
      <c r="W45" s="143"/>
      <c r="X45" s="67"/>
      <c r="Y45" s="67"/>
      <c r="Z45" s="67"/>
      <c r="AA45" s="67"/>
      <c r="AB45" s="67"/>
      <c r="AC45" s="143"/>
      <c r="AD45" s="67"/>
      <c r="AE45" s="67"/>
      <c r="AF45" s="67"/>
      <c r="AG45" s="67"/>
      <c r="AH45" s="67"/>
    </row>
    <row r="46" spans="1:34" ht="29.25" customHeight="1" x14ac:dyDescent="0.15">
      <c r="C46" s="58"/>
      <c r="D46" s="58"/>
      <c r="E46" s="143"/>
      <c r="F46" s="143"/>
      <c r="G46" s="143"/>
      <c r="H46" s="143"/>
      <c r="I46" s="143"/>
      <c r="J46" s="143"/>
      <c r="K46" s="143"/>
      <c r="L46" s="143"/>
      <c r="M46" s="143"/>
      <c r="N46" s="143"/>
      <c r="O46" s="143"/>
      <c r="P46" s="143"/>
      <c r="Q46" s="143"/>
      <c r="R46" s="67"/>
      <c r="S46" s="67"/>
      <c r="T46" s="67"/>
      <c r="U46" s="67"/>
      <c r="V46" s="67"/>
      <c r="W46" s="143"/>
      <c r="X46" s="67"/>
      <c r="Y46" s="67"/>
      <c r="Z46" s="67"/>
      <c r="AA46" s="67"/>
      <c r="AB46" s="67"/>
      <c r="AC46" s="143"/>
      <c r="AD46" s="67"/>
      <c r="AE46" s="67"/>
      <c r="AF46" s="67"/>
      <c r="AG46" s="67"/>
      <c r="AH46" s="67"/>
    </row>
    <row r="47" spans="1:34" ht="29.25" customHeight="1" x14ac:dyDescent="0.15">
      <c r="C47" s="58"/>
      <c r="D47" s="58"/>
      <c r="E47" s="143"/>
      <c r="F47" s="143"/>
      <c r="G47" s="143"/>
      <c r="H47" s="143"/>
      <c r="I47" s="143"/>
      <c r="J47" s="143"/>
      <c r="K47" s="143"/>
      <c r="L47" s="143"/>
      <c r="M47" s="143"/>
      <c r="N47" s="143"/>
      <c r="O47" s="143"/>
      <c r="P47" s="143"/>
      <c r="Q47" s="143"/>
      <c r="R47" s="67"/>
      <c r="S47" s="67"/>
      <c r="T47" s="67"/>
      <c r="U47" s="67"/>
      <c r="V47" s="67"/>
      <c r="W47" s="143"/>
      <c r="X47" s="67"/>
      <c r="Y47" s="67"/>
      <c r="Z47" s="67"/>
      <c r="AA47" s="67"/>
      <c r="AB47" s="67"/>
      <c r="AC47" s="143"/>
      <c r="AD47" s="67"/>
      <c r="AE47" s="67"/>
      <c r="AF47" s="67"/>
      <c r="AG47" s="67"/>
      <c r="AH47" s="67"/>
    </row>
    <row r="48" spans="1:34" ht="29.25" customHeight="1" x14ac:dyDescent="0.15">
      <c r="C48" s="58"/>
      <c r="D48" s="58"/>
      <c r="E48" s="143"/>
      <c r="F48" s="143"/>
      <c r="G48" s="143"/>
      <c r="H48" s="143"/>
      <c r="I48" s="143"/>
      <c r="J48" s="143"/>
      <c r="K48" s="143"/>
      <c r="L48" s="143"/>
      <c r="M48" s="143"/>
      <c r="N48" s="143"/>
      <c r="O48" s="143"/>
      <c r="P48" s="143"/>
      <c r="Q48" s="143"/>
      <c r="R48" s="67"/>
      <c r="S48" s="67"/>
      <c r="T48" s="67"/>
      <c r="U48" s="67"/>
      <c r="V48" s="67"/>
      <c r="W48" s="143"/>
      <c r="X48" s="67"/>
      <c r="Y48" s="67"/>
      <c r="Z48" s="67"/>
      <c r="AA48" s="67"/>
      <c r="AB48" s="67"/>
      <c r="AC48" s="143"/>
      <c r="AD48" s="67"/>
      <c r="AE48" s="67"/>
      <c r="AF48" s="67"/>
      <c r="AG48" s="67"/>
      <c r="AH48" s="67"/>
    </row>
    <row r="49" spans="1:34" ht="29.25" customHeight="1" x14ac:dyDescent="0.15">
      <c r="C49" s="58"/>
      <c r="D49" s="58"/>
      <c r="E49" s="143"/>
      <c r="F49" s="143"/>
      <c r="G49" s="143"/>
      <c r="H49" s="143"/>
      <c r="I49" s="143"/>
      <c r="J49" s="143"/>
      <c r="K49" s="143"/>
      <c r="L49" s="143"/>
      <c r="M49" s="143"/>
      <c r="N49" s="143"/>
      <c r="O49" s="143"/>
      <c r="P49" s="143"/>
      <c r="Q49" s="143"/>
      <c r="R49" s="67"/>
      <c r="S49" s="67"/>
      <c r="T49" s="67"/>
      <c r="U49" s="67"/>
      <c r="V49" s="67"/>
      <c r="W49" s="143"/>
      <c r="X49" s="67"/>
      <c r="Y49" s="67"/>
      <c r="Z49" s="67"/>
      <c r="AA49" s="67"/>
      <c r="AB49" s="67"/>
      <c r="AC49" s="143"/>
      <c r="AD49" s="67"/>
      <c r="AE49" s="67"/>
      <c r="AF49" s="67"/>
      <c r="AG49" s="67"/>
      <c r="AH49" s="67"/>
    </row>
    <row r="50" spans="1:34" ht="29.25" customHeight="1" x14ac:dyDescent="0.15">
      <c r="C50" s="58"/>
      <c r="D50" s="58"/>
      <c r="E50" s="143"/>
      <c r="F50" s="143"/>
      <c r="G50" s="143"/>
      <c r="H50" s="143"/>
      <c r="I50" s="143"/>
      <c r="J50" s="143"/>
      <c r="K50" s="143"/>
      <c r="L50" s="143"/>
      <c r="M50" s="143"/>
      <c r="N50" s="143"/>
      <c r="O50" s="143"/>
      <c r="P50" s="143"/>
      <c r="Q50" s="143"/>
      <c r="R50" s="67"/>
      <c r="S50" s="67"/>
      <c r="T50" s="67"/>
      <c r="U50" s="67"/>
      <c r="V50" s="67"/>
      <c r="W50" s="143"/>
      <c r="X50" s="67"/>
      <c r="Y50" s="67"/>
      <c r="Z50" s="67"/>
      <c r="AA50" s="67"/>
      <c r="AB50" s="67"/>
      <c r="AC50" s="143"/>
      <c r="AD50" s="67"/>
      <c r="AE50" s="67"/>
      <c r="AF50" s="67"/>
      <c r="AG50" s="67"/>
      <c r="AH50" s="67"/>
    </row>
    <row r="51" spans="1:34" ht="29.25" customHeight="1" x14ac:dyDescent="0.15">
      <c r="C51" s="58"/>
      <c r="D51" s="58"/>
      <c r="E51" s="143"/>
      <c r="F51" s="143"/>
      <c r="G51" s="143"/>
      <c r="H51" s="143"/>
      <c r="I51" s="143"/>
      <c r="J51" s="143"/>
      <c r="K51" s="143"/>
      <c r="L51" s="143"/>
      <c r="M51" s="143"/>
      <c r="N51" s="143"/>
      <c r="O51" s="143"/>
      <c r="P51" s="143"/>
      <c r="Q51" s="143"/>
      <c r="R51" s="67"/>
      <c r="S51" s="67"/>
      <c r="T51" s="67"/>
      <c r="U51" s="67"/>
      <c r="V51" s="67"/>
      <c r="W51" s="143"/>
      <c r="X51" s="67"/>
      <c r="Y51" s="67"/>
      <c r="Z51" s="67"/>
      <c r="AA51" s="67"/>
      <c r="AB51" s="67"/>
      <c r="AC51" s="143"/>
      <c r="AD51" s="67"/>
      <c r="AE51" s="67"/>
      <c r="AF51" s="67"/>
      <c r="AG51" s="67"/>
      <c r="AH51" s="67"/>
    </row>
    <row r="52" spans="1:34" ht="15" customHeight="1" x14ac:dyDescent="0.1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139" spans="7:34" ht="15" customHeight="1" x14ac:dyDescent="0.15">
      <c r="G139" s="46"/>
      <c r="H139" s="46"/>
      <c r="I139" s="46"/>
      <c r="J139" s="46"/>
      <c r="K139" s="46"/>
      <c r="L139" s="46"/>
      <c r="M139" s="46"/>
      <c r="N139" s="46"/>
      <c r="O139" s="68"/>
      <c r="P139" s="68"/>
      <c r="Q139" s="68"/>
      <c r="R139" s="68"/>
      <c r="S139" s="69"/>
      <c r="T139" s="69"/>
      <c r="U139" s="69"/>
      <c r="V139" s="69"/>
      <c r="W139" s="69"/>
      <c r="X139" s="69"/>
      <c r="Y139" s="70"/>
      <c r="Z139" s="70"/>
      <c r="AA139" s="70"/>
      <c r="AB139" s="70"/>
      <c r="AC139" s="70"/>
      <c r="AD139" s="70"/>
      <c r="AE139" s="70"/>
      <c r="AF139" s="70"/>
      <c r="AG139" s="71"/>
      <c r="AH139" s="71"/>
    </row>
    <row r="140" spans="7:34" ht="15" customHeight="1" x14ac:dyDescent="0.15">
      <c r="G140" s="46"/>
      <c r="H140" s="46"/>
      <c r="I140" s="46"/>
      <c r="J140" s="46"/>
      <c r="K140" s="46"/>
      <c r="L140" s="46"/>
      <c r="M140" s="46"/>
      <c r="N140" s="46"/>
      <c r="O140" s="68"/>
      <c r="P140" s="68"/>
      <c r="Q140" s="68"/>
      <c r="R140" s="68"/>
      <c r="S140" s="72"/>
      <c r="T140" s="72"/>
      <c r="U140" s="72"/>
      <c r="V140" s="72"/>
      <c r="W140" s="72"/>
      <c r="X140" s="72"/>
      <c r="Y140" s="70"/>
      <c r="Z140" s="70"/>
      <c r="AA140" s="70"/>
      <c r="AB140" s="70"/>
      <c r="AC140" s="70"/>
      <c r="AD140" s="70"/>
      <c r="AE140" s="70"/>
      <c r="AF140" s="70"/>
      <c r="AG140" s="71"/>
      <c r="AH140" s="71"/>
    </row>
    <row r="141" spans="7:34" ht="15" customHeight="1" x14ac:dyDescent="0.15">
      <c r="G141" s="46"/>
      <c r="H141" s="46"/>
      <c r="I141" s="46"/>
      <c r="J141" s="46"/>
      <c r="K141" s="46"/>
      <c r="L141" s="46"/>
      <c r="M141" s="46"/>
      <c r="N141" s="56"/>
      <c r="O141" s="68"/>
      <c r="P141" s="68"/>
      <c r="Q141" s="68"/>
      <c r="R141" s="56"/>
      <c r="S141" s="73"/>
      <c r="T141" s="73"/>
      <c r="U141" s="73"/>
      <c r="V141" s="73"/>
      <c r="W141" s="73"/>
      <c r="X141" s="73"/>
      <c r="Y141" s="70"/>
      <c r="Z141" s="70"/>
      <c r="AA141" s="70"/>
      <c r="AB141" s="70"/>
      <c r="AC141" s="70"/>
      <c r="AD141" s="70"/>
      <c r="AE141" s="70"/>
      <c r="AF141" s="70"/>
      <c r="AG141" s="71"/>
      <c r="AH141" s="71"/>
    </row>
    <row r="142" spans="7:34" ht="15" customHeight="1" x14ac:dyDescent="0.15">
      <c r="G142" s="46"/>
      <c r="H142" s="46"/>
      <c r="I142" s="46"/>
      <c r="J142" s="46"/>
      <c r="K142" s="46"/>
      <c r="L142" s="46"/>
      <c r="M142" s="46"/>
      <c r="N142" s="46"/>
      <c r="O142" s="68"/>
      <c r="P142" s="68"/>
      <c r="Q142" s="68"/>
      <c r="R142" s="68"/>
      <c r="S142" s="69"/>
      <c r="T142" s="69"/>
      <c r="U142" s="69"/>
      <c r="V142" s="69"/>
      <c r="W142" s="69"/>
      <c r="X142" s="69"/>
      <c r="Y142" s="70"/>
      <c r="Z142" s="70"/>
      <c r="AA142" s="70"/>
      <c r="AB142" s="70"/>
      <c r="AC142" s="70"/>
      <c r="AD142" s="70"/>
      <c r="AE142" s="70"/>
      <c r="AF142" s="70"/>
      <c r="AG142" s="71"/>
      <c r="AH142" s="71"/>
    </row>
    <row r="143" spans="7:34" ht="15" customHeight="1" x14ac:dyDescent="0.15">
      <c r="G143" s="46"/>
      <c r="H143" s="46"/>
      <c r="I143" s="46"/>
      <c r="J143" s="46"/>
      <c r="K143" s="46"/>
      <c r="L143" s="46"/>
      <c r="M143" s="46"/>
      <c r="N143" s="46"/>
      <c r="O143" s="68"/>
      <c r="P143" s="68"/>
      <c r="Q143" s="68"/>
      <c r="R143" s="68"/>
      <c r="S143" s="72"/>
      <c r="T143" s="72"/>
      <c r="U143" s="72"/>
      <c r="V143" s="72"/>
      <c r="W143" s="72"/>
      <c r="X143" s="72"/>
      <c r="Y143" s="70"/>
      <c r="Z143" s="70"/>
      <c r="AA143" s="70"/>
      <c r="AB143" s="70"/>
      <c r="AC143" s="70"/>
      <c r="AD143" s="70"/>
      <c r="AE143" s="70"/>
      <c r="AF143" s="70"/>
      <c r="AG143" s="71"/>
      <c r="AH143" s="71"/>
    </row>
    <row r="144" spans="7:34" ht="15" customHeight="1" x14ac:dyDescent="0.15">
      <c r="G144" s="46"/>
      <c r="H144" s="46"/>
      <c r="I144" s="46"/>
      <c r="J144" s="46"/>
      <c r="K144" s="46"/>
      <c r="L144" s="46"/>
      <c r="M144" s="46"/>
      <c r="N144" s="56"/>
      <c r="O144" s="68"/>
      <c r="P144" s="68"/>
      <c r="Q144" s="68"/>
      <c r="R144" s="56"/>
      <c r="S144" s="73"/>
      <c r="T144" s="73"/>
      <c r="U144" s="73"/>
      <c r="V144" s="73"/>
      <c r="W144" s="73"/>
      <c r="X144" s="73"/>
      <c r="Y144" s="70"/>
      <c r="Z144" s="70"/>
      <c r="AA144" s="70"/>
      <c r="AB144" s="70"/>
      <c r="AC144" s="70"/>
      <c r="AD144" s="70"/>
      <c r="AE144" s="70"/>
      <c r="AF144" s="70"/>
      <c r="AG144" s="71"/>
      <c r="AH144" s="71"/>
    </row>
    <row r="145" spans="7:34" ht="15" customHeight="1" x14ac:dyDescent="0.15">
      <c r="G145" s="46"/>
      <c r="H145" s="46"/>
      <c r="I145" s="46"/>
      <c r="J145" s="46"/>
      <c r="K145" s="46"/>
      <c r="L145" s="46"/>
      <c r="M145" s="46"/>
      <c r="N145" s="46"/>
      <c r="O145" s="68"/>
      <c r="P145" s="68"/>
      <c r="Q145" s="68"/>
      <c r="R145" s="68"/>
      <c r="S145" s="69"/>
      <c r="T145" s="69"/>
      <c r="U145" s="69"/>
      <c r="V145" s="69"/>
      <c r="W145" s="69"/>
      <c r="X145" s="69"/>
      <c r="Y145" s="70"/>
      <c r="Z145" s="70"/>
      <c r="AA145" s="70"/>
      <c r="AB145" s="70"/>
      <c r="AC145" s="70"/>
      <c r="AD145" s="70"/>
      <c r="AE145" s="70"/>
      <c r="AF145" s="70"/>
      <c r="AG145" s="71"/>
      <c r="AH145" s="71"/>
    </row>
    <row r="146" spans="7:34" ht="15" customHeight="1" x14ac:dyDescent="0.15">
      <c r="G146" s="46"/>
      <c r="H146" s="46"/>
      <c r="I146" s="46"/>
      <c r="J146" s="46"/>
      <c r="K146" s="46"/>
      <c r="L146" s="46"/>
      <c r="M146" s="46"/>
      <c r="N146" s="46"/>
      <c r="O146" s="68"/>
      <c r="P146" s="68"/>
      <c r="Q146" s="68"/>
      <c r="R146" s="68"/>
      <c r="S146" s="72"/>
      <c r="T146" s="72"/>
      <c r="U146" s="72"/>
      <c r="V146" s="72"/>
      <c r="W146" s="72"/>
      <c r="X146" s="72"/>
      <c r="Y146" s="70"/>
      <c r="Z146" s="70"/>
      <c r="AA146" s="70"/>
      <c r="AB146" s="70"/>
      <c r="AC146" s="70"/>
      <c r="AD146" s="70"/>
      <c r="AE146" s="70"/>
      <c r="AF146" s="70"/>
      <c r="AG146" s="71"/>
      <c r="AH146" s="71"/>
    </row>
    <row r="147" spans="7:34" ht="15" customHeight="1" x14ac:dyDescent="0.15">
      <c r="G147" s="46"/>
      <c r="H147" s="46"/>
      <c r="I147" s="46"/>
      <c r="J147" s="46"/>
      <c r="K147" s="46"/>
      <c r="L147" s="46"/>
      <c r="M147" s="46"/>
      <c r="N147" s="56"/>
      <c r="O147" s="68"/>
      <c r="P147" s="68"/>
      <c r="Q147" s="68"/>
      <c r="R147" s="56"/>
      <c r="S147" s="73"/>
      <c r="T147" s="73"/>
      <c r="U147" s="73"/>
      <c r="V147" s="73"/>
      <c r="W147" s="73"/>
      <c r="X147" s="73"/>
      <c r="Y147" s="70"/>
      <c r="Z147" s="70"/>
      <c r="AA147" s="70"/>
      <c r="AB147" s="70"/>
      <c r="AC147" s="70"/>
      <c r="AD147" s="70"/>
      <c r="AE147" s="70"/>
      <c r="AF147" s="70"/>
      <c r="AG147" s="71"/>
      <c r="AH147" s="71"/>
    </row>
    <row r="148" spans="7:34" ht="15" customHeight="1" x14ac:dyDescent="0.15">
      <c r="G148" s="46"/>
      <c r="H148" s="46"/>
      <c r="I148" s="46"/>
      <c r="J148" s="46"/>
      <c r="K148" s="46"/>
      <c r="L148" s="46"/>
      <c r="M148" s="46"/>
      <c r="N148" s="46"/>
      <c r="O148" s="68"/>
      <c r="P148" s="68"/>
      <c r="Q148" s="68"/>
      <c r="R148" s="68"/>
      <c r="S148" s="69"/>
      <c r="T148" s="69"/>
      <c r="U148" s="69"/>
      <c r="V148" s="69"/>
      <c r="W148" s="69"/>
      <c r="X148" s="69"/>
      <c r="Y148" s="70"/>
      <c r="Z148" s="70"/>
      <c r="AA148" s="70"/>
      <c r="AB148" s="70"/>
      <c r="AC148" s="70"/>
      <c r="AD148" s="70"/>
      <c r="AE148" s="70"/>
      <c r="AF148" s="70"/>
      <c r="AG148" s="71"/>
      <c r="AH148" s="71"/>
    </row>
    <row r="149" spans="7:34" ht="15" customHeight="1" x14ac:dyDescent="0.15">
      <c r="G149" s="46"/>
      <c r="H149" s="46"/>
      <c r="I149" s="46"/>
      <c r="J149" s="46"/>
      <c r="K149" s="46"/>
      <c r="L149" s="46"/>
      <c r="M149" s="46"/>
      <c r="N149" s="46"/>
      <c r="O149" s="68"/>
      <c r="P149" s="68"/>
      <c r="Q149" s="68"/>
      <c r="R149" s="68"/>
      <c r="S149" s="72"/>
      <c r="T149" s="72"/>
      <c r="U149" s="72"/>
      <c r="V149" s="72"/>
      <c r="W149" s="72"/>
      <c r="X149" s="72"/>
      <c r="Y149" s="70"/>
      <c r="Z149" s="70"/>
      <c r="AA149" s="70"/>
      <c r="AB149" s="70"/>
      <c r="AC149" s="70"/>
      <c r="AD149" s="70"/>
      <c r="AE149" s="70"/>
      <c r="AF149" s="70"/>
      <c r="AG149" s="71"/>
      <c r="AH149" s="71"/>
    </row>
    <row r="150" spans="7:34" ht="15" customHeight="1" x14ac:dyDescent="0.15">
      <c r="G150" s="46"/>
      <c r="H150" s="46"/>
      <c r="I150" s="46"/>
      <c r="J150" s="46"/>
      <c r="K150" s="46"/>
      <c r="L150" s="46"/>
      <c r="M150" s="46"/>
      <c r="N150" s="56"/>
      <c r="O150" s="68"/>
      <c r="P150" s="68"/>
      <c r="Q150" s="68"/>
      <c r="R150" s="56"/>
      <c r="S150" s="73"/>
      <c r="T150" s="73"/>
      <c r="U150" s="73"/>
      <c r="V150" s="73"/>
      <c r="W150" s="73"/>
      <c r="X150" s="73"/>
      <c r="Y150" s="70"/>
      <c r="Z150" s="70"/>
      <c r="AA150" s="70"/>
      <c r="AB150" s="70"/>
      <c r="AC150" s="70"/>
      <c r="AD150" s="70"/>
      <c r="AE150" s="70"/>
      <c r="AF150" s="70"/>
      <c r="AG150" s="71"/>
      <c r="AH150" s="71"/>
    </row>
  </sheetData>
  <sheetProtection selectLockedCells="1"/>
  <mergeCells count="72">
    <mergeCell ref="C12:D17"/>
    <mergeCell ref="E12:M12"/>
    <mergeCell ref="N12:X12"/>
    <mergeCell ref="N15:P15"/>
    <mergeCell ref="Q15:R15"/>
    <mergeCell ref="U15:V15"/>
    <mergeCell ref="W15:X15"/>
    <mergeCell ref="E17:M17"/>
    <mergeCell ref="N17:P17"/>
    <mergeCell ref="Q17:R17"/>
    <mergeCell ref="S17:T17"/>
    <mergeCell ref="W17:X17"/>
    <mergeCell ref="W16:X16"/>
    <mergeCell ref="U17:V17"/>
    <mergeCell ref="E13:M13"/>
    <mergeCell ref="W14:X14"/>
    <mergeCell ref="A30:B31"/>
    <mergeCell ref="C30:AH31"/>
    <mergeCell ref="A22:AH23"/>
    <mergeCell ref="A24:B25"/>
    <mergeCell ref="C24:AH25"/>
    <mergeCell ref="A26:B27"/>
    <mergeCell ref="C26:AH27"/>
    <mergeCell ref="A28:B29"/>
    <mergeCell ref="C28:AH29"/>
    <mergeCell ref="Y14:AC17"/>
    <mergeCell ref="AD14:AH17"/>
    <mergeCell ref="E15:M15"/>
    <mergeCell ref="E16:M16"/>
    <mergeCell ref="N16:P16"/>
    <mergeCell ref="Q16:R16"/>
    <mergeCell ref="S16:T16"/>
    <mergeCell ref="U16:V16"/>
    <mergeCell ref="S15:T15"/>
    <mergeCell ref="E14:M14"/>
    <mergeCell ref="N14:P14"/>
    <mergeCell ref="Q14:R14"/>
    <mergeCell ref="S14:T14"/>
    <mergeCell ref="U14:V14"/>
    <mergeCell ref="N13:R13"/>
    <mergeCell ref="S13:T13"/>
    <mergeCell ref="V6:W6"/>
    <mergeCell ref="X6:AH6"/>
    <mergeCell ref="K7:AH7"/>
    <mergeCell ref="K8:AH9"/>
    <mergeCell ref="AG12:AH12"/>
    <mergeCell ref="Y12:AC12"/>
    <mergeCell ref="AD12:AF12"/>
    <mergeCell ref="U13:X13"/>
    <mergeCell ref="Y13:AH13"/>
    <mergeCell ref="K11:P11"/>
    <mergeCell ref="F7:J7"/>
    <mergeCell ref="C7:E9"/>
    <mergeCell ref="F8:J9"/>
    <mergeCell ref="C10:J11"/>
    <mergeCell ref="K10:P10"/>
    <mergeCell ref="N2:P2"/>
    <mergeCell ref="Q2:AH2"/>
    <mergeCell ref="A3:AH4"/>
    <mergeCell ref="A5:B17"/>
    <mergeCell ref="C5:E5"/>
    <mergeCell ref="F5:V5"/>
    <mergeCell ref="W5:AA5"/>
    <mergeCell ref="AB5:AH5"/>
    <mergeCell ref="C6:E6"/>
    <mergeCell ref="F6:L6"/>
    <mergeCell ref="Q10:U10"/>
    <mergeCell ref="W10:AA10"/>
    <mergeCell ref="AC10:AG10"/>
    <mergeCell ref="Q11:AH11"/>
    <mergeCell ref="M6:N6"/>
    <mergeCell ref="O6:U6"/>
  </mergeCells>
  <phoneticPr fontId="2"/>
  <dataValidations count="2">
    <dataValidation type="list" allowBlank="1" showInputMessage="1" showErrorMessage="1" sqref="V10 AB10 AH10 V6:W6 M6:N6">
      <formula1>"□,■"</formula1>
    </dataValidation>
    <dataValidation type="list" allowBlank="1" showInputMessage="1" showErrorMessage="1" prompt="この項目が該当する場合「○」を選択してください" sqref="Q37:Q51 AC37:AC51 W37:W51">
      <formula1>"○"</formula1>
    </dataValidation>
  </dataValidations>
  <printOptions horizontalCentered="1"/>
  <pageMargins left="0.59055118110236227" right="0.39370078740157483" top="0.59055118110236227" bottom="0.19685039370078741" header="0.31496062992125984" footer="0.31496062992125984"/>
  <pageSetup paperSize="9" scale="70"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CF81"/>
  <sheetViews>
    <sheetView view="pageBreakPreview" topLeftCell="A10" zoomScale="90" zoomScaleNormal="100" zoomScaleSheetLayoutView="90" workbookViewId="0">
      <selection activeCell="AD18" sqref="AD18"/>
    </sheetView>
  </sheetViews>
  <sheetFormatPr defaultColWidth="3.125" defaultRowHeight="13.5" x14ac:dyDescent="0.15"/>
  <cols>
    <col min="1" max="3" width="1.625" style="1" customWidth="1"/>
    <col min="4" max="41" width="2" style="1" customWidth="1"/>
    <col min="42" max="42" width="2.875" style="1" customWidth="1"/>
    <col min="43" max="83" width="2" style="1" customWidth="1"/>
    <col min="84" max="84" width="2.375" style="1" customWidth="1"/>
    <col min="85" max="16384" width="3.125" style="1"/>
  </cols>
  <sheetData>
    <row r="1" spans="1:84" ht="18.75" customHeight="1" x14ac:dyDescent="0.15">
      <c r="A1" s="22" t="s">
        <v>251</v>
      </c>
      <c r="B1" s="23"/>
      <c r="C1" s="24"/>
      <c r="D1" s="24"/>
      <c r="E1" s="24"/>
      <c r="F1" s="24"/>
      <c r="G1" s="24"/>
      <c r="H1" s="24"/>
      <c r="I1" s="24"/>
      <c r="J1" s="24"/>
      <c r="K1" s="24"/>
      <c r="L1" s="24"/>
      <c r="M1" s="24"/>
      <c r="N1" s="24"/>
      <c r="O1" s="24"/>
      <c r="P1" s="24"/>
      <c r="Q1" s="24"/>
      <c r="R1" s="24"/>
      <c r="S1" s="24"/>
      <c r="T1" s="24"/>
      <c r="U1" s="24"/>
      <c r="V1" s="24"/>
      <c r="W1" s="24"/>
      <c r="X1" s="24"/>
      <c r="Y1" s="24"/>
      <c r="Z1" s="25"/>
      <c r="AA1" s="25"/>
      <c r="AB1" s="25"/>
      <c r="AC1" s="25"/>
      <c r="AD1" s="25"/>
      <c r="AE1" s="25"/>
      <c r="AF1" s="25"/>
      <c r="AG1" s="25"/>
      <c r="AH1" s="25"/>
      <c r="AI1" s="25"/>
      <c r="AJ1" s="25"/>
      <c r="AK1" s="25"/>
      <c r="AL1" s="25"/>
      <c r="AM1" s="25"/>
      <c r="AN1" s="25"/>
      <c r="AO1" s="25"/>
      <c r="AP1" s="26"/>
    </row>
    <row r="2" spans="1:84" ht="18.75" customHeight="1" x14ac:dyDescent="0.15">
      <c r="A2" s="678" t="s">
        <v>241</v>
      </c>
      <c r="B2" s="678"/>
      <c r="C2" s="678"/>
      <c r="D2" s="678"/>
      <c r="E2" s="678"/>
      <c r="F2" s="678"/>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c r="AN2" s="679"/>
      <c r="AO2" s="679"/>
      <c r="AP2" s="679"/>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8"/>
    </row>
    <row r="3" spans="1:84" ht="18.75" customHeight="1" x14ac:dyDescent="0.15">
      <c r="A3" s="680" t="s">
        <v>242</v>
      </c>
      <c r="B3" s="681"/>
      <c r="C3" s="681"/>
      <c r="D3" s="681"/>
      <c r="E3" s="681"/>
      <c r="F3" s="682"/>
      <c r="G3" s="683"/>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684"/>
      <c r="AO3" s="684"/>
      <c r="AP3" s="685"/>
      <c r="AQ3" s="659" t="s">
        <v>243</v>
      </c>
      <c r="AR3" s="659"/>
      <c r="AS3" s="659"/>
      <c r="AT3" s="659"/>
      <c r="AU3" s="659"/>
      <c r="AV3" s="659"/>
      <c r="AW3" s="659"/>
      <c r="AX3" s="659"/>
      <c r="AY3" s="659"/>
      <c r="AZ3" s="659"/>
      <c r="BA3" s="659"/>
      <c r="BB3" s="659"/>
      <c r="BC3" s="659"/>
      <c r="BD3" s="659"/>
      <c r="BE3" s="659"/>
      <c r="BF3" s="659"/>
      <c r="BG3" s="659"/>
      <c r="BH3" s="659"/>
      <c r="BI3" s="659"/>
      <c r="BJ3" s="659"/>
      <c r="BK3" s="659"/>
      <c r="BL3" s="659"/>
      <c r="BM3" s="659"/>
      <c r="BN3" s="659"/>
      <c r="BO3" s="659"/>
      <c r="BP3" s="659"/>
      <c r="BQ3" s="659"/>
      <c r="BR3" s="659"/>
      <c r="BS3" s="659"/>
      <c r="BT3" s="659"/>
      <c r="BU3" s="659"/>
      <c r="BV3" s="659"/>
      <c r="BW3" s="659"/>
      <c r="BX3" s="659"/>
      <c r="BY3" s="659"/>
      <c r="BZ3" s="659"/>
      <c r="CA3" s="659"/>
      <c r="CB3" s="659"/>
      <c r="CC3" s="659"/>
      <c r="CD3" s="659"/>
      <c r="CE3" s="659"/>
      <c r="CF3" s="659"/>
    </row>
    <row r="4" spans="1:84" ht="22.5" customHeight="1" thickBot="1" x14ac:dyDescent="0.2">
      <c r="A4" s="660" t="s">
        <v>244</v>
      </c>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2"/>
      <c r="AQ4" s="660" t="s">
        <v>245</v>
      </c>
      <c r="AR4" s="661"/>
      <c r="AS4" s="661"/>
      <c r="AT4" s="661"/>
      <c r="AU4" s="661"/>
      <c r="AV4" s="661"/>
      <c r="AW4" s="661"/>
      <c r="AX4" s="661"/>
      <c r="AY4" s="661"/>
      <c r="AZ4" s="661"/>
      <c r="BA4" s="661"/>
      <c r="BB4" s="661"/>
      <c r="BC4" s="661"/>
      <c r="BD4" s="661"/>
      <c r="BE4" s="661"/>
      <c r="BF4" s="661"/>
      <c r="BG4" s="661"/>
      <c r="BH4" s="661"/>
      <c r="BI4" s="661"/>
      <c r="BJ4" s="661"/>
      <c r="BK4" s="661"/>
      <c r="BL4" s="661"/>
      <c r="BM4" s="661"/>
      <c r="BN4" s="661"/>
      <c r="BO4" s="661"/>
      <c r="BP4" s="661"/>
      <c r="BQ4" s="661"/>
      <c r="BR4" s="661"/>
      <c r="BS4" s="661"/>
      <c r="BT4" s="661"/>
      <c r="BU4" s="661"/>
      <c r="BV4" s="661"/>
      <c r="BW4" s="661"/>
      <c r="BX4" s="661"/>
      <c r="BY4" s="661"/>
      <c r="BZ4" s="661"/>
      <c r="CA4" s="661"/>
      <c r="CB4" s="661"/>
      <c r="CC4" s="661"/>
      <c r="CD4" s="661"/>
      <c r="CE4" s="661"/>
      <c r="CF4" s="662"/>
    </row>
    <row r="5" spans="1:84" ht="13.5" customHeight="1" thickTop="1" x14ac:dyDescent="0.15">
      <c r="A5" s="663" t="s">
        <v>246</v>
      </c>
      <c r="B5" s="664"/>
      <c r="C5" s="665"/>
      <c r="D5" s="31" t="s">
        <v>252</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30"/>
      <c r="AP5" s="41" t="s">
        <v>253</v>
      </c>
      <c r="AQ5" s="14"/>
      <c r="AR5" s="1" t="s">
        <v>129</v>
      </c>
      <c r="AS5" s="675" t="s">
        <v>254</v>
      </c>
      <c r="AT5" s="675"/>
      <c r="AU5" s="675"/>
      <c r="AV5" s="675"/>
      <c r="AW5" s="675"/>
      <c r="AX5" s="675"/>
      <c r="AY5" s="675"/>
      <c r="AZ5" s="675"/>
      <c r="BA5" s="675"/>
      <c r="BB5" s="675"/>
      <c r="BC5" s="675"/>
      <c r="BD5" s="675"/>
      <c r="BE5" s="675"/>
      <c r="BF5" s="675"/>
      <c r="BG5" s="675"/>
      <c r="BH5" s="675"/>
      <c r="BI5" s="675"/>
      <c r="BJ5" s="675"/>
      <c r="BK5" s="675"/>
      <c r="BL5" s="675"/>
      <c r="BM5" s="675"/>
      <c r="BN5" s="675"/>
      <c r="BO5" s="675"/>
      <c r="BP5" s="675"/>
      <c r="BQ5" s="675"/>
      <c r="BR5" s="675"/>
      <c r="BS5" s="675"/>
      <c r="BT5" s="675"/>
      <c r="BU5" s="675"/>
      <c r="BV5" s="675"/>
      <c r="BW5" s="675"/>
      <c r="BX5" s="675"/>
      <c r="BY5" s="675"/>
      <c r="BZ5" s="675"/>
      <c r="CA5" s="675"/>
      <c r="CB5" s="675"/>
      <c r="CC5" s="675"/>
      <c r="CD5" s="675"/>
      <c r="CE5" s="675"/>
      <c r="CF5" s="6"/>
    </row>
    <row r="6" spans="1:84" ht="13.5" customHeight="1" x14ac:dyDescent="0.15">
      <c r="A6" s="666"/>
      <c r="B6" s="667"/>
      <c r="C6" s="668"/>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30"/>
      <c r="AP6" s="41">
        <v>2</v>
      </c>
      <c r="AQ6" s="15"/>
      <c r="AS6" s="676"/>
      <c r="AT6" s="676"/>
      <c r="AU6" s="676"/>
      <c r="AV6" s="676"/>
      <c r="AW6" s="676"/>
      <c r="AX6" s="676"/>
      <c r="AY6" s="676"/>
      <c r="AZ6" s="676"/>
      <c r="BA6" s="676"/>
      <c r="BB6" s="676"/>
      <c r="BC6" s="676"/>
      <c r="BD6" s="676"/>
      <c r="BE6" s="676"/>
      <c r="BF6" s="676"/>
      <c r="BG6" s="676"/>
      <c r="BH6" s="676"/>
      <c r="BI6" s="676"/>
      <c r="BJ6" s="676"/>
      <c r="BK6" s="676"/>
      <c r="BL6" s="676"/>
      <c r="BM6" s="676"/>
      <c r="BN6" s="676"/>
      <c r="BO6" s="676"/>
      <c r="BP6" s="676"/>
      <c r="BQ6" s="676"/>
      <c r="BR6" s="676"/>
      <c r="BS6" s="676"/>
      <c r="BT6" s="676"/>
      <c r="BU6" s="676"/>
      <c r="BV6" s="676"/>
      <c r="BW6" s="676"/>
      <c r="BX6" s="676"/>
      <c r="BY6" s="676"/>
      <c r="BZ6" s="676"/>
      <c r="CA6" s="676"/>
      <c r="CB6" s="676"/>
      <c r="CC6" s="676"/>
      <c r="CD6" s="676"/>
      <c r="CE6" s="676"/>
      <c r="CF6" s="3"/>
    </row>
    <row r="7" spans="1:84" ht="13.5" customHeight="1" x14ac:dyDescent="0.15">
      <c r="A7" s="666"/>
      <c r="B7" s="667"/>
      <c r="C7" s="668"/>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30"/>
      <c r="AP7" s="41">
        <v>3</v>
      </c>
      <c r="AQ7" s="15"/>
      <c r="AR7" s="1" t="s">
        <v>129</v>
      </c>
      <c r="AS7" s="37" t="s">
        <v>255</v>
      </c>
      <c r="AT7" s="38"/>
      <c r="AU7" s="38"/>
      <c r="AV7" s="37"/>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3"/>
    </row>
    <row r="8" spans="1:84" ht="13.5" customHeight="1" x14ac:dyDescent="0.15">
      <c r="A8" s="666"/>
      <c r="B8" s="667"/>
      <c r="C8" s="668"/>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c r="AP8" s="41">
        <v>4</v>
      </c>
      <c r="AQ8" s="15"/>
      <c r="AR8" s="1" t="s">
        <v>129</v>
      </c>
      <c r="AS8" s="37" t="s">
        <v>247</v>
      </c>
      <c r="AT8" s="38"/>
      <c r="AU8" s="38"/>
      <c r="AV8" s="37"/>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3"/>
    </row>
    <row r="9" spans="1:84" ht="13.5" customHeight="1" x14ac:dyDescent="0.15">
      <c r="A9" s="666"/>
      <c r="B9" s="667"/>
      <c r="C9" s="668"/>
      <c r="D9" s="33"/>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32"/>
      <c r="AP9" s="42">
        <v>5</v>
      </c>
      <c r="AQ9" s="15"/>
      <c r="AR9" s="1" t="s">
        <v>129</v>
      </c>
      <c r="AS9" s="37" t="s">
        <v>256</v>
      </c>
      <c r="AT9" s="38"/>
      <c r="AU9" s="38"/>
      <c r="AV9" s="37"/>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3"/>
    </row>
    <row r="10" spans="1:84" ht="13.5" customHeight="1" x14ac:dyDescent="0.15">
      <c r="A10" s="666"/>
      <c r="B10" s="667"/>
      <c r="C10" s="668"/>
      <c r="D10" s="28" t="s">
        <v>257</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30"/>
      <c r="AP10" s="41">
        <v>1</v>
      </c>
      <c r="AQ10" s="15"/>
      <c r="AR10" s="1" t="s">
        <v>129</v>
      </c>
      <c r="AS10" s="37" t="s">
        <v>258</v>
      </c>
      <c r="AT10" s="38"/>
      <c r="AU10" s="38"/>
      <c r="AV10" s="37"/>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3"/>
    </row>
    <row r="11" spans="1:84" ht="13.5" customHeight="1" x14ac:dyDescent="0.15">
      <c r="A11" s="666"/>
      <c r="B11" s="667"/>
      <c r="C11" s="668"/>
      <c r="D11" s="28"/>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30"/>
      <c r="AP11" s="41">
        <v>2</v>
      </c>
      <c r="AQ11" s="15"/>
      <c r="AR11" s="1" t="s">
        <v>129</v>
      </c>
      <c r="AS11" s="37" t="s">
        <v>259</v>
      </c>
      <c r="AT11" s="39"/>
      <c r="AU11" s="39"/>
      <c r="AV11" s="40"/>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7"/>
    </row>
    <row r="12" spans="1:84" ht="13.5" customHeight="1" x14ac:dyDescent="0.15">
      <c r="A12" s="666"/>
      <c r="B12" s="667"/>
      <c r="C12" s="668"/>
      <c r="D12" s="2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30"/>
      <c r="AP12" s="41">
        <v>3</v>
      </c>
      <c r="AQ12" s="15"/>
      <c r="AR12" s="1" t="s">
        <v>129</v>
      </c>
      <c r="AS12" s="37" t="s">
        <v>260</v>
      </c>
      <c r="AT12" s="39"/>
      <c r="AU12" s="39"/>
      <c r="AV12" s="40"/>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7"/>
    </row>
    <row r="13" spans="1:84" ht="13.5" customHeight="1" x14ac:dyDescent="0.15">
      <c r="A13" s="666"/>
      <c r="B13" s="667"/>
      <c r="C13" s="668"/>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41">
        <v>4</v>
      </c>
      <c r="AQ13" s="15"/>
      <c r="AS13" s="37" t="s">
        <v>261</v>
      </c>
      <c r="AT13" s="39"/>
      <c r="AU13" s="39"/>
      <c r="AV13" s="40"/>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7"/>
    </row>
    <row r="14" spans="1:84" ht="13.5" customHeight="1" x14ac:dyDescent="0.15">
      <c r="A14" s="666"/>
      <c r="B14" s="667"/>
      <c r="C14" s="668"/>
      <c r="D14" s="33"/>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32"/>
      <c r="AP14" s="42">
        <v>5</v>
      </c>
      <c r="AQ14" s="15"/>
      <c r="AR14" s="1" t="s">
        <v>129</v>
      </c>
      <c r="AS14" s="677" t="s">
        <v>248</v>
      </c>
      <c r="AT14" s="677"/>
      <c r="AU14" s="677"/>
      <c r="AV14" s="677"/>
      <c r="AW14" s="677"/>
      <c r="AX14" s="677"/>
      <c r="AY14" s="677"/>
      <c r="AZ14" s="677"/>
      <c r="BA14" s="677"/>
      <c r="BB14" s="677"/>
      <c r="BC14" s="677"/>
      <c r="BD14" s="677"/>
      <c r="BE14" s="677"/>
      <c r="BF14" s="677"/>
      <c r="BG14" s="677"/>
      <c r="BH14" s="677"/>
      <c r="BI14" s="677"/>
      <c r="BJ14" s="677"/>
      <c r="BK14" s="677"/>
      <c r="BL14" s="677"/>
      <c r="BM14" s="677"/>
      <c r="BN14" s="677"/>
      <c r="BO14" s="677"/>
      <c r="BP14" s="677"/>
      <c r="BQ14" s="677"/>
      <c r="BR14" s="677"/>
      <c r="BS14" s="677"/>
      <c r="BT14" s="677"/>
      <c r="BU14" s="677"/>
      <c r="BV14" s="677"/>
      <c r="BW14" s="677"/>
      <c r="BX14" s="677"/>
      <c r="BY14" s="677"/>
      <c r="BZ14" s="677"/>
      <c r="CA14" s="677"/>
      <c r="CB14" s="677"/>
      <c r="CC14" s="677"/>
      <c r="CD14" s="677"/>
      <c r="CE14" s="677"/>
      <c r="CF14" s="7"/>
    </row>
    <row r="15" spans="1:84" ht="13.5" customHeight="1" x14ac:dyDescent="0.15">
      <c r="A15" s="666"/>
      <c r="B15" s="667"/>
      <c r="C15" s="668"/>
      <c r="D15" s="28" t="s">
        <v>262</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30"/>
      <c r="AP15" s="41">
        <v>1</v>
      </c>
      <c r="AQ15" s="16"/>
      <c r="AS15" s="677"/>
      <c r="AT15" s="677"/>
      <c r="AU15" s="677"/>
      <c r="AV15" s="677"/>
      <c r="AW15" s="677"/>
      <c r="AX15" s="677"/>
      <c r="AY15" s="677"/>
      <c r="AZ15" s="677"/>
      <c r="BA15" s="677"/>
      <c r="BB15" s="677"/>
      <c r="BC15" s="677"/>
      <c r="BD15" s="677"/>
      <c r="BE15" s="677"/>
      <c r="BF15" s="677"/>
      <c r="BG15" s="677"/>
      <c r="BH15" s="677"/>
      <c r="BI15" s="677"/>
      <c r="BJ15" s="677"/>
      <c r="BK15" s="677"/>
      <c r="BL15" s="677"/>
      <c r="BM15" s="677"/>
      <c r="BN15" s="677"/>
      <c r="BO15" s="677"/>
      <c r="BP15" s="677"/>
      <c r="BQ15" s="677"/>
      <c r="BR15" s="677"/>
      <c r="BS15" s="677"/>
      <c r="BT15" s="677"/>
      <c r="BU15" s="677"/>
      <c r="BV15" s="677"/>
      <c r="BW15" s="677"/>
      <c r="BX15" s="677"/>
      <c r="BY15" s="677"/>
      <c r="BZ15" s="677"/>
      <c r="CA15" s="677"/>
      <c r="CB15" s="677"/>
      <c r="CC15" s="677"/>
      <c r="CD15" s="677"/>
      <c r="CE15" s="677"/>
      <c r="CF15" s="17"/>
    </row>
    <row r="16" spans="1:84" ht="13.5" customHeight="1" x14ac:dyDescent="0.15">
      <c r="A16" s="666"/>
      <c r="B16" s="667"/>
      <c r="C16" s="668"/>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41">
        <v>2</v>
      </c>
      <c r="AQ16" s="9"/>
      <c r="AR16" s="10"/>
      <c r="AS16" s="1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18"/>
    </row>
    <row r="17" spans="1:84" ht="13.5" customHeight="1" x14ac:dyDescent="0.15">
      <c r="A17" s="666"/>
      <c r="B17" s="667"/>
      <c r="C17" s="668"/>
      <c r="D17" s="31"/>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30"/>
      <c r="AP17" s="41">
        <v>3</v>
      </c>
      <c r="AQ17" s="12"/>
      <c r="AR17" s="11"/>
      <c r="AS17" s="11"/>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18"/>
    </row>
    <row r="18" spans="1:84" ht="13.5" customHeight="1" x14ac:dyDescent="0.15">
      <c r="A18" s="666"/>
      <c r="B18" s="667"/>
      <c r="C18" s="668"/>
      <c r="D18" s="31"/>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30"/>
      <c r="AP18" s="41">
        <v>4</v>
      </c>
      <c r="AQ18" s="12"/>
      <c r="AR18" s="11"/>
      <c r="AS18" s="11"/>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18"/>
    </row>
    <row r="19" spans="1:84" ht="13.5" customHeight="1" x14ac:dyDescent="0.15">
      <c r="A19" s="669"/>
      <c r="B19" s="670"/>
      <c r="C19" s="671"/>
      <c r="D19" s="33"/>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32"/>
      <c r="AP19" s="42">
        <v>5</v>
      </c>
      <c r="AQ19" s="12"/>
      <c r="AR19" s="11"/>
      <c r="AS19" s="11"/>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18"/>
    </row>
    <row r="20" spans="1:84" ht="13.5" customHeight="1" x14ac:dyDescent="0.15">
      <c r="A20" s="672" t="s">
        <v>249</v>
      </c>
      <c r="B20" s="673"/>
      <c r="C20" s="674"/>
      <c r="D20" s="31" t="s">
        <v>252</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41" t="s">
        <v>253</v>
      </c>
      <c r="AQ20" s="12"/>
      <c r="AR20" s="11"/>
      <c r="AS20" s="11"/>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18"/>
    </row>
    <row r="21" spans="1:84" ht="13.5" customHeight="1" x14ac:dyDescent="0.15">
      <c r="A21" s="666"/>
      <c r="B21" s="667"/>
      <c r="C21" s="668"/>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41">
        <v>2</v>
      </c>
      <c r="AQ21" s="12"/>
      <c r="AR21" s="11"/>
      <c r="AS21" s="11"/>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18"/>
    </row>
    <row r="22" spans="1:84" ht="13.5" customHeight="1" x14ac:dyDescent="0.15">
      <c r="A22" s="666"/>
      <c r="B22" s="667"/>
      <c r="C22" s="668"/>
      <c r="D22" s="28"/>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41">
        <v>3</v>
      </c>
      <c r="AQ22" s="12"/>
      <c r="AR22" s="11"/>
      <c r="AS22" s="11"/>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18"/>
    </row>
    <row r="23" spans="1:84" ht="13.5" customHeight="1" x14ac:dyDescent="0.15">
      <c r="A23" s="666"/>
      <c r="B23" s="667"/>
      <c r="C23" s="668"/>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41">
        <v>4</v>
      </c>
      <c r="AQ23" s="12"/>
      <c r="AR23" s="11"/>
      <c r="AS23" s="11"/>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18"/>
    </row>
    <row r="24" spans="1:84" ht="13.5" customHeight="1" x14ac:dyDescent="0.15">
      <c r="A24" s="666"/>
      <c r="B24" s="667"/>
      <c r="C24" s="668"/>
      <c r="D24" s="3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2">
        <v>5</v>
      </c>
      <c r="AQ24" s="12"/>
      <c r="AR24" s="11"/>
      <c r="AS24" s="11"/>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18"/>
    </row>
    <row r="25" spans="1:84" ht="13.5" customHeight="1" x14ac:dyDescent="0.15">
      <c r="A25" s="666"/>
      <c r="B25" s="667"/>
      <c r="C25" s="668"/>
      <c r="D25" s="28" t="s">
        <v>257</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30"/>
      <c r="AP25" s="41">
        <v>1</v>
      </c>
      <c r="AQ25" s="12"/>
      <c r="AR25" s="11"/>
      <c r="AS25" s="11"/>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18"/>
    </row>
    <row r="26" spans="1:84" ht="13.5" customHeight="1" x14ac:dyDescent="0.15">
      <c r="A26" s="666"/>
      <c r="B26" s="667"/>
      <c r="C26" s="668"/>
      <c r="D26" s="28"/>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30"/>
      <c r="AP26" s="41">
        <v>2</v>
      </c>
      <c r="AQ26" s="12"/>
      <c r="AR26" s="11"/>
      <c r="AS26" s="11"/>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18"/>
    </row>
    <row r="27" spans="1:84" ht="13.5" customHeight="1" x14ac:dyDescent="0.15">
      <c r="A27" s="666"/>
      <c r="B27" s="667"/>
      <c r="C27" s="668"/>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41">
        <v>3</v>
      </c>
      <c r="AQ27" s="12"/>
      <c r="AR27" s="11"/>
      <c r="AS27" s="11"/>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8"/>
    </row>
    <row r="28" spans="1:84" ht="13.5" customHeight="1" x14ac:dyDescent="0.15">
      <c r="A28" s="666"/>
      <c r="B28" s="667"/>
      <c r="C28" s="668"/>
      <c r="D28" s="28"/>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30"/>
      <c r="AP28" s="41">
        <v>4</v>
      </c>
      <c r="AQ28" s="12"/>
      <c r="AR28" s="11"/>
      <c r="AS28" s="11"/>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8"/>
    </row>
    <row r="29" spans="1:84" ht="13.5" customHeight="1" x14ac:dyDescent="0.15">
      <c r="A29" s="666"/>
      <c r="B29" s="667"/>
      <c r="C29" s="668"/>
      <c r="D29" s="33"/>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32"/>
      <c r="AP29" s="42">
        <v>5</v>
      </c>
      <c r="AQ29" s="12"/>
      <c r="AR29" s="11"/>
      <c r="AS29" s="11"/>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8"/>
    </row>
    <row r="30" spans="1:84" ht="13.5" customHeight="1" x14ac:dyDescent="0.15">
      <c r="A30" s="666"/>
      <c r="B30" s="667"/>
      <c r="C30" s="668"/>
      <c r="D30" s="28" t="s">
        <v>262</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41">
        <v>1</v>
      </c>
      <c r="AQ30" s="12"/>
      <c r="AR30" s="11"/>
      <c r="AS30" s="11"/>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8"/>
    </row>
    <row r="31" spans="1:84" ht="13.5" customHeight="1" x14ac:dyDescent="0.15">
      <c r="A31" s="666"/>
      <c r="B31" s="667"/>
      <c r="C31" s="668"/>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41">
        <v>2</v>
      </c>
      <c r="AQ31" s="12"/>
      <c r="AR31" s="11"/>
      <c r="AS31" s="11"/>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8"/>
    </row>
    <row r="32" spans="1:84" ht="13.5" customHeight="1" x14ac:dyDescent="0.15">
      <c r="A32" s="666"/>
      <c r="B32" s="667"/>
      <c r="C32" s="668"/>
      <c r="D32" s="31"/>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41">
        <v>3</v>
      </c>
      <c r="AQ32" s="13"/>
      <c r="CF32" s="20"/>
    </row>
    <row r="33" spans="1:84" ht="13.5" customHeight="1" x14ac:dyDescent="0.15">
      <c r="A33" s="666"/>
      <c r="B33" s="667"/>
      <c r="C33" s="668"/>
      <c r="D33" s="31"/>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1">
        <v>4</v>
      </c>
      <c r="AQ33" s="13"/>
      <c r="CF33" s="20"/>
    </row>
    <row r="34" spans="1:84" ht="13.5" customHeight="1" x14ac:dyDescent="0.15">
      <c r="A34" s="669"/>
      <c r="B34" s="670"/>
      <c r="C34" s="671"/>
      <c r="D34" s="33"/>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42">
        <v>5</v>
      </c>
      <c r="AQ34" s="13"/>
      <c r="CF34" s="20"/>
    </row>
    <row r="35" spans="1:84" ht="13.5" customHeight="1" x14ac:dyDescent="0.15">
      <c r="A35" s="672" t="s">
        <v>250</v>
      </c>
      <c r="B35" s="673"/>
      <c r="C35" s="674"/>
      <c r="D35" s="31" t="s">
        <v>252</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41">
        <v>1</v>
      </c>
      <c r="AQ35" s="13"/>
      <c r="CF35" s="20"/>
    </row>
    <row r="36" spans="1:84" ht="13.5" customHeight="1" x14ac:dyDescent="0.15">
      <c r="A36" s="666"/>
      <c r="B36" s="667"/>
      <c r="C36" s="668"/>
      <c r="D36" s="28"/>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41">
        <v>2</v>
      </c>
      <c r="AQ36" s="13"/>
      <c r="CF36" s="20"/>
    </row>
    <row r="37" spans="1:84" ht="13.5" customHeight="1" x14ac:dyDescent="0.15">
      <c r="A37" s="666"/>
      <c r="B37" s="667"/>
      <c r="C37" s="668"/>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41">
        <v>3</v>
      </c>
      <c r="AQ37" s="13"/>
      <c r="CF37" s="20"/>
    </row>
    <row r="38" spans="1:84" ht="13.5" customHeight="1" x14ac:dyDescent="0.15">
      <c r="A38" s="666"/>
      <c r="B38" s="667"/>
      <c r="C38" s="668"/>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41">
        <v>4</v>
      </c>
      <c r="AQ38" s="13"/>
      <c r="CF38" s="20"/>
    </row>
    <row r="39" spans="1:84" ht="13.5" customHeight="1" x14ac:dyDescent="0.15">
      <c r="A39" s="666"/>
      <c r="B39" s="667"/>
      <c r="C39" s="668"/>
      <c r="D39" s="33"/>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42">
        <v>5</v>
      </c>
      <c r="AQ39" s="13"/>
      <c r="CF39" s="20"/>
    </row>
    <row r="40" spans="1:84" ht="13.5" customHeight="1" x14ac:dyDescent="0.15">
      <c r="A40" s="666"/>
      <c r="B40" s="667"/>
      <c r="C40" s="668"/>
      <c r="D40" s="28" t="s">
        <v>257</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30"/>
      <c r="AP40" s="41">
        <v>1</v>
      </c>
      <c r="AQ40" s="13"/>
      <c r="CF40" s="20"/>
    </row>
    <row r="41" spans="1:84" ht="13.5" customHeight="1" x14ac:dyDescent="0.15">
      <c r="A41" s="666"/>
      <c r="B41" s="667"/>
      <c r="C41" s="668"/>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30"/>
      <c r="AP41" s="41">
        <v>2</v>
      </c>
      <c r="AQ41" s="13"/>
      <c r="CF41" s="20"/>
    </row>
    <row r="42" spans="1:84" ht="13.5" customHeight="1" x14ac:dyDescent="0.15">
      <c r="A42" s="666"/>
      <c r="B42" s="667"/>
      <c r="C42" s="668"/>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30"/>
      <c r="AP42" s="41">
        <v>3</v>
      </c>
      <c r="AQ42" s="13"/>
      <c r="CF42" s="20"/>
    </row>
    <row r="43" spans="1:84" ht="13.5" customHeight="1" x14ac:dyDescent="0.15">
      <c r="A43" s="666"/>
      <c r="B43" s="667"/>
      <c r="C43" s="668"/>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30"/>
      <c r="AP43" s="41">
        <v>4</v>
      </c>
      <c r="AQ43" s="13"/>
      <c r="CF43" s="20"/>
    </row>
    <row r="44" spans="1:84" ht="13.5" customHeight="1" x14ac:dyDescent="0.15">
      <c r="A44" s="666"/>
      <c r="B44" s="667"/>
      <c r="C44" s="668"/>
      <c r="D44" s="3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32"/>
      <c r="AP44" s="42">
        <v>5</v>
      </c>
      <c r="AQ44" s="13"/>
      <c r="CF44" s="20"/>
    </row>
    <row r="45" spans="1:84" ht="13.5" customHeight="1" x14ac:dyDescent="0.15">
      <c r="A45" s="666"/>
      <c r="B45" s="667"/>
      <c r="C45" s="668"/>
      <c r="D45" s="28" t="s">
        <v>262</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41">
        <v>1</v>
      </c>
      <c r="AQ45" s="13"/>
      <c r="CF45" s="20"/>
    </row>
    <row r="46" spans="1:84" ht="13.5" customHeight="1" x14ac:dyDescent="0.15">
      <c r="A46" s="666"/>
      <c r="B46" s="667"/>
      <c r="C46" s="668"/>
      <c r="D46" s="28"/>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41">
        <v>2</v>
      </c>
      <c r="AQ46" s="13"/>
      <c r="CF46" s="20"/>
    </row>
    <row r="47" spans="1:84" ht="13.5" customHeight="1" x14ac:dyDescent="0.15">
      <c r="A47" s="666"/>
      <c r="B47" s="667"/>
      <c r="C47" s="668"/>
      <c r="D47" s="31"/>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1">
        <v>3</v>
      </c>
      <c r="AQ47" s="13"/>
      <c r="CF47" s="20"/>
    </row>
    <row r="48" spans="1:84" ht="13.5" customHeight="1" x14ac:dyDescent="0.15">
      <c r="A48" s="666"/>
      <c r="B48" s="667"/>
      <c r="C48" s="668"/>
      <c r="D48" s="31"/>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41">
        <v>4</v>
      </c>
      <c r="AQ48" s="13"/>
      <c r="CF48" s="20"/>
    </row>
    <row r="49" spans="1:84" ht="13.5" customHeight="1" x14ac:dyDescent="0.15">
      <c r="A49" s="669"/>
      <c r="B49" s="670"/>
      <c r="C49" s="671"/>
      <c r="D49" s="33"/>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42">
        <v>5</v>
      </c>
      <c r="AQ49" s="13"/>
      <c r="CF49" s="20"/>
    </row>
    <row r="50" spans="1:84" ht="13.5" customHeight="1" x14ac:dyDescent="0.15">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ht="13.5" customHeight="1" x14ac:dyDescent="0.15"/>
    <row r="52" spans="1:84" ht="13.5" customHeight="1" x14ac:dyDescent="0.15"/>
    <row r="53" spans="1:84" ht="13.5" customHeight="1" x14ac:dyDescent="0.15"/>
    <row r="54" spans="1:84" ht="13.5" customHeight="1" x14ac:dyDescent="0.15"/>
    <row r="55" spans="1:84" ht="13.5" customHeight="1" x14ac:dyDescent="0.15"/>
    <row r="56" spans="1:84" ht="13.5" customHeight="1" x14ac:dyDescent="0.15"/>
    <row r="57" spans="1:84" ht="13.5" customHeight="1" x14ac:dyDescent="0.15"/>
    <row r="58" spans="1:84" ht="13.5" customHeight="1" x14ac:dyDescent="0.15"/>
    <row r="59" spans="1:84" ht="16.5" customHeight="1" x14ac:dyDescent="0.15"/>
    <row r="60" spans="1:84" ht="16.5" customHeight="1" x14ac:dyDescent="0.15"/>
    <row r="61" spans="1:84" ht="16.5" customHeight="1" x14ac:dyDescent="0.15"/>
    <row r="62" spans="1:84" ht="16.5" customHeight="1" x14ac:dyDescent="0.15"/>
    <row r="63" spans="1:84" ht="16.5" customHeight="1" x14ac:dyDescent="0.15"/>
    <row r="64" spans="1:84" ht="22.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8" customHeight="1" x14ac:dyDescent="0.15"/>
  </sheetData>
  <mergeCells count="12">
    <mergeCell ref="A35:C49"/>
    <mergeCell ref="A2:F2"/>
    <mergeCell ref="G2:AP2"/>
    <mergeCell ref="A3:F3"/>
    <mergeCell ref="G3:AP3"/>
    <mergeCell ref="AQ3:CF3"/>
    <mergeCell ref="A4:AP4"/>
    <mergeCell ref="AQ4:CF4"/>
    <mergeCell ref="A5:C19"/>
    <mergeCell ref="A20:C34"/>
    <mergeCell ref="AS5:CE6"/>
    <mergeCell ref="AS14:CE15"/>
  </mergeCells>
  <phoneticPr fontId="2"/>
  <printOptions horizontalCentered="1"/>
  <pageMargins left="0.39370078740157483" right="0.39370078740157483" top="0.78740157480314965" bottom="0.39370078740157483" header="0.31496062992125984" footer="0.31496062992125984"/>
  <pageSetup paperSize="9" orientation="portrait" r:id="rId1"/>
  <colBreaks count="1" manualBreakCount="1">
    <brk id="42"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78E98-A76E-4FAD-8B5C-57D852613443}">
  <ds:schemaRefs>
    <ds:schemaRef ds:uri="http://schemas.microsoft.com/sharepoint/v3/contenttype/forms"/>
  </ds:schemaRefs>
</ds:datastoreItem>
</file>

<file path=customXml/itemProps2.xml><?xml version="1.0" encoding="utf-8"?>
<ds:datastoreItem xmlns:ds="http://schemas.openxmlformats.org/officeDocument/2006/customXml" ds:itemID="{3ECE54F7-5114-43C7-86A1-29CBE37CF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評価項目(標準)</vt:lpstr>
      <vt:lpstr>届出書</vt:lpstr>
      <vt:lpstr>様式１</vt:lpstr>
      <vt:lpstr>様式１【経常ＪＶ用】</vt:lpstr>
      <vt:lpstr>様式２</vt:lpstr>
      <vt:lpstr>様式３</vt:lpstr>
      <vt:lpstr>様式４（対策なし）</vt:lpstr>
      <vt:lpstr>届出書!Print_Area</vt:lpstr>
      <vt:lpstr>'評価項目(標準)'!Print_Area</vt:lpstr>
      <vt:lpstr>様式１!Print_Area</vt:lpstr>
      <vt:lpstr>様式１【経常ＪＶ用】!Print_Area</vt:lpstr>
      <vt:lpstr>様式２!Print_Area</vt:lpstr>
      <vt:lpstr>様式３!Print_Area</vt:lpstr>
      <vt:lpstr>'様式４（対策なし）'!Print_Area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2025-08-26T07:58:47Z</dcterms:modified>
  <cp:category/>
  <cp:contentStatus/>
</cp:coreProperties>
</file>